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0730" windowHeight="11760" tabRatio="500"/>
  </bookViews>
  <sheets>
    <sheet name="2015 Oscar-Nom Actors" sheetId="1" r:id="rId1"/>
    <sheet name="2015 Oscar-Nom Movies" sheetId="2" r:id="rId2"/>
    <sheet name="Oscar Noms 2010-2013" sheetId="3" r:id="rId3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0" i="3" l="1"/>
  <c r="E38" i="3"/>
  <c r="E40" i="3"/>
  <c r="C40" i="3"/>
  <c r="G42" i="3"/>
  <c r="G41" i="3"/>
  <c r="G39" i="3"/>
  <c r="G38" i="3"/>
  <c r="E42" i="3"/>
  <c r="E41" i="3"/>
  <c r="E39" i="3"/>
  <c r="C42" i="3"/>
  <c r="C41" i="3"/>
  <c r="C39" i="3"/>
  <c r="C38" i="3"/>
  <c r="C34" i="3"/>
  <c r="I34" i="3"/>
  <c r="O34" i="3"/>
  <c r="U34" i="3"/>
  <c r="AA34" i="3"/>
  <c r="AA32" i="3"/>
  <c r="Z26" i="3"/>
  <c r="AA31" i="3"/>
  <c r="Z28" i="3"/>
  <c r="AA30" i="3"/>
  <c r="AA27" i="3"/>
  <c r="AA26" i="3"/>
</calcChain>
</file>

<file path=xl/sharedStrings.xml><?xml version="1.0" encoding="utf-8"?>
<sst xmlns="http://schemas.openxmlformats.org/spreadsheetml/2006/main" count="681" uniqueCount="220">
  <si>
    <t>Best Actress</t>
  </si>
  <si>
    <t>Notes</t>
  </si>
  <si>
    <t>Marion Cotillard: Two Days: One Night</t>
  </si>
  <si>
    <t>No data</t>
  </si>
  <si>
    <t>Cotillard smoked in Midnight in Paris (PG-13, 2011).</t>
  </si>
  <si>
    <t xml:space="preserve">Felicity Jones: The Theory of Everything </t>
  </si>
  <si>
    <t>No</t>
  </si>
  <si>
    <t xml:space="preserve">Julianne Moore: Still Alice </t>
  </si>
  <si>
    <t>Moore smoked in Don Jon (R, 2013), The Kids Are All Right (R, 2010), and Next (PG-13, 2007).</t>
  </si>
  <si>
    <t xml:space="preserve">Rosamund Pike: Gone Girl </t>
  </si>
  <si>
    <t>Yes</t>
  </si>
  <si>
    <t>Pike smoked Marlboros in the top-grossing film The World's End (R, 2013).</t>
  </si>
  <si>
    <t xml:space="preserve">Reese Witherspoon: Wild </t>
  </si>
  <si>
    <t>Best Actor</t>
  </si>
  <si>
    <t xml:space="preserve">Steve Carell: Foxcatcher </t>
  </si>
  <si>
    <t>Bradley Cooper: American Sniper</t>
  </si>
  <si>
    <t xml:space="preserve">Benedict Cumberbatch: The Imitation Game </t>
  </si>
  <si>
    <t xml:space="preserve">Michael Keaton: Birdman </t>
  </si>
  <si>
    <t>First time Keaton has smoked in a top-grossing movie since at least 2002.</t>
  </si>
  <si>
    <t xml:space="preserve">Eddie Redmayne: The Theory of Everything </t>
  </si>
  <si>
    <t>Best Supporting Actress</t>
  </si>
  <si>
    <t xml:space="preserve">Patricia Arquette: Boyhood </t>
  </si>
  <si>
    <t>Arquette has not smoked in a top-grossing movie since at least 2002.</t>
  </si>
  <si>
    <t>Laura Dern: Wild</t>
  </si>
  <si>
    <t>Dern has not smoked in a top-grossing movie since at least 2002.</t>
  </si>
  <si>
    <t xml:space="preserve">Keira Knightley: The Imitation Game </t>
  </si>
  <si>
    <t xml:space="preserve">Emma Stone: Birdman </t>
  </si>
  <si>
    <t>Stone smoked in Gangster Squad (R, 2013) and The Help (PG-13, 2011).</t>
  </si>
  <si>
    <t xml:space="preserve">Meryl Streep: Into the Woods </t>
  </si>
  <si>
    <t>Streep smoked Winstons in August: Osage County (R, 2013) and, as Julia Child, smoked in Julie &amp; Julia (PG-13, 2009).</t>
  </si>
  <si>
    <t>Best Supporting Actor</t>
  </si>
  <si>
    <t xml:space="preserve">Robert Duvall: The Judge </t>
  </si>
  <si>
    <t>Duvall smoked in Four Chistmases (PG-13, 2008), Thank You for Smoking (R, 2006; brand), Open Range (R, 2003), and Secondhand Lions (PG, 2003).</t>
  </si>
  <si>
    <t xml:space="preserve">Ethan Hawke: Boyhood </t>
  </si>
  <si>
    <t>Hawke also smoked in Sinister (R, 2012), Daybreakers (R, 2010), Brooklyn's Finest (R, 2010), Assault on Precinct 13 (R, 2005), and Taking Lives (R, 2004).</t>
  </si>
  <si>
    <t xml:space="preserve">Edward Norton: Birdman </t>
  </si>
  <si>
    <t>Norton also smoked in Moonrise Kingdom (PG-13, 2012) and The Incredible Hulk (PG-13, 2008).</t>
  </si>
  <si>
    <t xml:space="preserve">Mark Ruffalo: Foxcatcher </t>
  </si>
  <si>
    <t>Ruffalo smoked in Begin Again (R, 2014), Shutter Island (R, 2010), Zodiac (R, 2007; fact-based), and All the King's Men (PG-13, 2006; brand).</t>
  </si>
  <si>
    <t xml:space="preserve">J.K. Simmons: Whiplash </t>
  </si>
  <si>
    <t>Simmons smoked in Dark Skies (PG-13, 2013), Hidalgo (PG-13, 2004), and Spider-Man 1-3 (PG-13, 2002-2007).</t>
  </si>
  <si>
    <t>Plays an actual person?</t>
  </si>
  <si>
    <t>Smoked in other roles?</t>
  </si>
  <si>
    <t>Jones has never smoked in a top-grossing film.</t>
  </si>
  <si>
    <t>Witherspoon smoked in Mud (PG-13, 2013) and Water for Elephants (PG-13, 2011).</t>
  </si>
  <si>
    <t>Carrell has never smoked in a top-grossing film.</t>
  </si>
  <si>
    <t>Cooper smoked in Limitless (PG-13, 2011) and smoked American Spirits in He's Just Not That Into You (PG-13, 2009).</t>
  </si>
  <si>
    <t>Cumberbatch smoked in Tinker Tailor Soldier Spy (R, 2012), War Horse (PG-13, 2011), and Atonement (R, 2007).</t>
  </si>
  <si>
    <t>Redmayne smoked in The Good Shepherd (R, 2006).</t>
  </si>
  <si>
    <t>Knightley smoked in Atonement (R, 2007) and smoked tobacco brands in The Jacket (R, 2005) and Domino (R, 2005).</t>
  </si>
  <si>
    <r>
      <t>Acting speaks loudest</t>
    </r>
    <r>
      <rPr>
        <sz val="16"/>
        <color rgb="FF262626"/>
        <rFont val="Calibri"/>
        <scheme val="minor"/>
      </rPr>
      <t xml:space="preserve"> | Actors smoking in their Oscar®-nominated roles, 2015</t>
    </r>
  </si>
  <si>
    <t>Tobacco in this year's role?</t>
  </si>
  <si>
    <t>Best picture</t>
  </si>
  <si>
    <t>Best director</t>
  </si>
  <si>
    <t>Best actress</t>
  </si>
  <si>
    <t>Best actor</t>
  </si>
  <si>
    <t>Supporting actress</t>
  </si>
  <si>
    <t>Supporting actor</t>
  </si>
  <si>
    <t>Adapted screenplay</t>
  </si>
  <si>
    <t>Original Screenplay</t>
  </si>
  <si>
    <t>Editing</t>
  </si>
  <si>
    <t>Cinema-tography</t>
  </si>
  <si>
    <t>Production design</t>
  </si>
  <si>
    <t>MPAA rating</t>
  </si>
  <si>
    <t>Tobacco incidents</t>
  </si>
  <si>
    <t>Bio-graphical?</t>
  </si>
  <si>
    <t xml:space="preserve"> Into the Woods </t>
  </si>
  <si>
    <t>•</t>
  </si>
  <si>
    <t>PG</t>
  </si>
  <si>
    <t>0</t>
  </si>
  <si>
    <t xml:space="preserve"> The Imitation Game </t>
  </si>
  <si>
    <t>PG-13</t>
  </si>
  <si>
    <t>50+</t>
  </si>
  <si>
    <t>MPAA label: "historical smoking"</t>
  </si>
  <si>
    <t xml:space="preserve"> Selma </t>
  </si>
  <si>
    <t>1-9</t>
  </si>
  <si>
    <t xml:space="preserve"> The Theory of Everything </t>
  </si>
  <si>
    <t xml:space="preserve"> Two Days, One Night </t>
  </si>
  <si>
    <t xml:space="preserve"> Still Alice </t>
  </si>
  <si>
    <t xml:space="preserve"> Ida </t>
  </si>
  <si>
    <t xml:space="preserve"> Interstellar </t>
  </si>
  <si>
    <t xml:space="preserve"> American Sniper </t>
  </si>
  <si>
    <t>R</t>
  </si>
  <si>
    <t>Lead actor uses smokeless</t>
  </si>
  <si>
    <t xml:space="preserve"> Birdman </t>
  </si>
  <si>
    <t xml:space="preserve"> Boyhood </t>
  </si>
  <si>
    <t xml:space="preserve"> Foxctacher </t>
  </si>
  <si>
    <t xml:space="preserve"> Gone Girl </t>
  </si>
  <si>
    <t>30-49</t>
  </si>
  <si>
    <t xml:space="preserve"> Inherent Vice </t>
  </si>
  <si>
    <t xml:space="preserve"> Mr. Turner </t>
  </si>
  <si>
    <t>Lead character, others smoke pipes (ScreenIt)</t>
  </si>
  <si>
    <t xml:space="preserve"> Nightcrawler </t>
  </si>
  <si>
    <t xml:space="preserve"> The Grand Budapest Hotel </t>
  </si>
  <si>
    <t>10-29</t>
  </si>
  <si>
    <t xml:space="preserve"> The Judge </t>
  </si>
  <si>
    <t xml:space="preserve"> Unbroken </t>
  </si>
  <si>
    <t xml:space="preserve"> Whiplash </t>
  </si>
  <si>
    <t xml:space="preserve"> Wild </t>
  </si>
  <si>
    <t>Total movies</t>
  </si>
  <si>
    <t>R-rated</t>
  </si>
  <si>
    <t>Smoking</t>
  </si>
  <si>
    <t>Y-rated</t>
  </si>
  <si>
    <t>9</t>
  </si>
  <si>
    <t>and only one is youth-rated (Boyhood, PG-13).</t>
  </si>
  <si>
    <r>
      <rPr>
        <b/>
        <sz val="12"/>
        <color theme="1"/>
        <rFont val="Calibri"/>
      </rPr>
      <t xml:space="preserve">Observation: </t>
    </r>
    <r>
      <rPr>
        <sz val="12"/>
        <color theme="1"/>
        <rFont val="Calibri"/>
      </rPr>
      <t>Of the twenty nominated actors, sixteen (80%) have smoked in other top-grossing film roles. But only five (25%) smoke in this year's nominated films. Only one of these roles is based on an actual person (American Sniper, R)</t>
    </r>
  </si>
  <si>
    <t>Rating</t>
  </si>
  <si>
    <t>Alice in Wonderland</t>
  </si>
  <si>
    <t>"a smoking caterpillar"</t>
  </si>
  <si>
    <t>Hugo</t>
  </si>
  <si>
    <t>Yes, in part</t>
  </si>
  <si>
    <t>Life of Pi</t>
  </si>
  <si>
    <t>Blue Jasmine</t>
  </si>
  <si>
    <t>Another Year</t>
  </si>
  <si>
    <t>A Better Life</t>
  </si>
  <si>
    <t>Amour</t>
  </si>
  <si>
    <t>Captain Phillips</t>
  </si>
  <si>
    <t>Harry Potter...Hallows: Part 1</t>
  </si>
  <si>
    <t>A Separation</t>
  </si>
  <si>
    <t xml:space="preserve">Yes </t>
  </si>
  <si>
    <t>Beasts of the Southern Wild</t>
  </si>
  <si>
    <t>Gravity</t>
  </si>
  <si>
    <t>Inception</t>
  </si>
  <si>
    <t>Extremely Loud &amp; Incredibly Close</t>
  </si>
  <si>
    <t>Les Misérables</t>
  </si>
  <si>
    <t>Philomena</t>
  </si>
  <si>
    <t>Rabbit Hole</t>
  </si>
  <si>
    <t>Harry Potter...Hallows Part 2</t>
  </si>
  <si>
    <t>Lincoln</t>
  </si>
  <si>
    <t>The Grandmaster</t>
  </si>
  <si>
    <t>"some smoking"</t>
  </si>
  <si>
    <t>The King's Speech</t>
  </si>
  <si>
    <t>Midnight in Paris</t>
  </si>
  <si>
    <t>"smoking"</t>
  </si>
  <si>
    <t>Moonrise Kingdom</t>
  </si>
  <si>
    <t>The Great Gatsby</t>
  </si>
  <si>
    <t>The Social Network</t>
  </si>
  <si>
    <t>Moneyball</t>
  </si>
  <si>
    <t>Skyfall</t>
  </si>
  <si>
    <t>12 Years a Slave</t>
  </si>
  <si>
    <t>True Grit</t>
  </si>
  <si>
    <t>The Artist</t>
  </si>
  <si>
    <t>The Hobbit: An Unexpected Journey</t>
  </si>
  <si>
    <t>American Hustle</t>
  </si>
  <si>
    <t>127 Hours</t>
  </si>
  <si>
    <t>The Help</t>
  </si>
  <si>
    <t>The Impossible</t>
  </si>
  <si>
    <t>August: Osage County</t>
  </si>
  <si>
    <t>Animal Kingdom</t>
  </si>
  <si>
    <t>The Iron Lady</t>
  </si>
  <si>
    <t>Anna Karenina</t>
  </si>
  <si>
    <t>Before Midnight</t>
  </si>
  <si>
    <t>Biutiful</t>
  </si>
  <si>
    <t>The Tree of Life</t>
  </si>
  <si>
    <t>Argo</t>
  </si>
  <si>
    <t>Dallas Buyers Club</t>
  </si>
  <si>
    <t>Black Swan</t>
  </si>
  <si>
    <t>War Horse</t>
  </si>
  <si>
    <t>Django Unchained</t>
  </si>
  <si>
    <t>Her</t>
  </si>
  <si>
    <t>Blue Valentine</t>
  </si>
  <si>
    <t>Warrior</t>
  </si>
  <si>
    <t>Flight</t>
  </si>
  <si>
    <t>Inside Llewyn Davis</t>
  </si>
  <si>
    <t>The Fighter</t>
  </si>
  <si>
    <t>Albert Nobbs</t>
  </si>
  <si>
    <t>Silver Linings Playbook</t>
  </si>
  <si>
    <t>Nebraska</t>
  </si>
  <si>
    <t>The Kids Are All Right</t>
  </si>
  <si>
    <t>Beginners</t>
  </si>
  <si>
    <t>The Master</t>
  </si>
  <si>
    <t>Prisoners</t>
  </si>
  <si>
    <t>The Town</t>
  </si>
  <si>
    <t>Bridemaids</t>
  </si>
  <si>
    <t>The Sessions</t>
  </si>
  <si>
    <t>The Wolf of Wall Street</t>
  </si>
  <si>
    <t>Winter's Bone</t>
  </si>
  <si>
    <t>Margin Call</t>
  </si>
  <si>
    <t>Zero Dark Thirty</t>
  </si>
  <si>
    <t>My Week with Marilyn</t>
  </si>
  <si>
    <t>The Descendants</t>
  </si>
  <si>
    <t>The Girl with the Dragon Tattoo</t>
  </si>
  <si>
    <t>TOTAL</t>
  </si>
  <si>
    <t>The Ides of March</t>
  </si>
  <si>
    <t>Tinker Tailor Soldier Spy</t>
  </si>
  <si>
    <t>SMOKING</t>
  </si>
  <si>
    <t>2010-13</t>
  </si>
  <si>
    <t>FILMS WITH SMOKING</t>
  </si>
  <si>
    <t>Biographical?</t>
  </si>
  <si>
    <t>MPAA label</t>
  </si>
  <si>
    <t>Bio?</t>
  </si>
  <si>
    <t>"historical smoking"</t>
  </si>
  <si>
    <t>TOTAL FILMS NOMINATED</t>
  </si>
  <si>
    <t>% Smoking films "biographical"</t>
  </si>
  <si>
    <t>Compiled by Onbeyond LLC for the University of California, San Francisco, Center for Tobacco Control Research and Education, based on data from Thumbs Up!, Thumbs Down!, a project of Breathe California of Sacramento-Emigrant Trails</t>
  </si>
  <si>
    <t>A lead character smokes (no estimate available)</t>
  </si>
  <si>
    <t>Lead (as child); bomber crew, uncredited extras</t>
  </si>
  <si>
    <t>Uncredited extras smoke</t>
  </si>
  <si>
    <t>A lead character smokes</t>
  </si>
  <si>
    <t>Lead charcaters smoke</t>
  </si>
  <si>
    <t>A lead character smokes (ScreenIt)</t>
  </si>
  <si>
    <t>The lead character and uncredited extras smoke</t>
  </si>
  <si>
    <t>Three leads and uncredited extras smoke</t>
  </si>
  <si>
    <r>
      <rPr>
        <b/>
        <sz val="12"/>
        <color theme="1"/>
        <rFont val="Calibri"/>
      </rPr>
      <t>Observation</t>
    </r>
    <r>
      <rPr>
        <sz val="12"/>
        <color theme="1"/>
        <rFont val="Calibri"/>
      </rPr>
      <t xml:space="preserve">: In terms of tobacco, the 2014 set of Oscar-nominated films is somewhat of a departure from recent Oscar years. While there are no fewer smoking films, in absolute numbers, the percentage with smoking is lower. </t>
    </r>
  </si>
  <si>
    <r>
      <t xml:space="preserve">Is Oscar® an ashtray? </t>
    </r>
    <r>
      <rPr>
        <sz val="16"/>
        <color rgb="FF262626"/>
        <rFont val="Calibri"/>
        <scheme val="minor"/>
      </rPr>
      <t>| 57% of nominated films include tobacco imagery in 2015</t>
    </r>
  </si>
  <si>
    <r>
      <rPr>
        <b/>
        <sz val="12"/>
        <color theme="1"/>
        <rFont val="Calibri"/>
      </rPr>
      <t>Observation</t>
    </r>
    <r>
      <rPr>
        <sz val="12"/>
        <color theme="1"/>
        <rFont val="Calibri"/>
      </rPr>
      <t xml:space="preserve">: In terms of tobacco content, coincidentally or not, the 2015 crop of Oscar-nominated movies more closely reflects the broad run of 2014 top-grossing movies than in years past. But remember that nominated </t>
    </r>
  </si>
  <si>
    <t>"prestige" films in hopes of boosting their box office and ancillary rights revenue.</t>
  </si>
  <si>
    <t>and, for some films not ranking in the top 10 in any week of their first-run theatrical release, Screenit.com or other sources.</t>
  </si>
  <si>
    <t xml:space="preserve">films are a small subsample of each year's 140-160 top-grossing films. They are skewed toward R-rated films for a host of reasons including adult interest and studio campaigns to secure nominations for smaller </t>
  </si>
  <si>
    <t>www.escholarship.org/uc/item/8hn866tt</t>
  </si>
  <si>
    <t>www.escholarship.org/uc/item/1n74f4x1</t>
  </si>
  <si>
    <r>
      <rPr>
        <b/>
        <sz val="12"/>
        <color theme="1"/>
        <rFont val="Calibri"/>
      </rPr>
      <t>Note:</t>
    </r>
    <r>
      <rPr>
        <sz val="12"/>
        <color theme="1"/>
        <rFont val="Calibri"/>
      </rPr>
      <t xml:space="preserve"> Since 2007, the MPAA has included a small-print "smoking" label in ratings of a small fraction of all top-grossing, wide-release PG/PG-13 movies with smoking. Learn more at </t>
    </r>
  </si>
  <si>
    <r>
      <rPr>
        <b/>
        <sz val="12"/>
        <color theme="1"/>
        <rFont val="Calibri"/>
      </rPr>
      <t>Note:</t>
    </r>
    <r>
      <rPr>
        <sz val="12"/>
        <color theme="1"/>
        <rFont val="Calibri"/>
      </rPr>
      <t xml:space="preserve"> "Bio...in part" means the film has a mix of real and invented or composite characters or departs from the accepted facts, according to credible sources.</t>
    </r>
  </si>
  <si>
    <t>Contacts:</t>
  </si>
  <si>
    <t xml:space="preserve">Stanton Glantz, UCSF Professor of Medicine, CTCRE director </t>
  </si>
  <si>
    <t xml:space="preserve">Jono Polansky, Onbeyond LLC, Consultant to UCSF CTCRE </t>
  </si>
  <si>
    <t>Compare Oscar® noms | Films by rating and tobacco presence, 2010-2014</t>
  </si>
  <si>
    <t xml:space="preserve">More nominated films have been "biographical" films in the last couple years. But in 2014, fewer of these films included smoking. In 2011, 2012 and 2013, 100% of nominated "biographical" films  included tobacco imagery. </t>
  </si>
  <si>
    <t>In 2014 it was 75% (6/8). The broadly-backed proposal to R-rate future movies with smoking would permit an exception for films depicting the smoking of an actual historical person who used tobacco,</t>
  </si>
  <si>
    <t>as in a biographical drama or documentary.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</si>
</sst>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scheme val="minor"/>
    </font>
    <font>
      <b/>
      <sz val="12"/>
      <color rgb="FF262626"/>
      <name val="Calibri"/>
      <scheme val="minor"/>
    </font>
    <font>
      <b/>
      <sz val="12"/>
      <color theme="1"/>
      <name val="Calibri"/>
      <scheme val="minor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sz val="12"/>
      <color theme="1"/>
      <name val="Calibri"/>
    </font>
    <font>
      <b/>
      <sz val="12"/>
      <color theme="1"/>
      <name val="Calibri"/>
    </font>
    <font>
      <b/>
      <sz val="12"/>
      <color rgb="FF262626"/>
      <name val="Calibri"/>
    </font>
    <font>
      <sz val="12"/>
      <color rgb="FF262626"/>
      <name val="Calibri"/>
    </font>
    <font>
      <b/>
      <sz val="16"/>
      <color rgb="FF262626"/>
      <name val="Calibri"/>
      <scheme val="minor"/>
    </font>
    <font>
      <sz val="16"/>
      <color rgb="FF262626"/>
      <name val="Calibri"/>
      <scheme val="minor"/>
    </font>
    <font>
      <sz val="11"/>
      <color rgb="FF000000"/>
      <name val="Calibri"/>
    </font>
    <font>
      <b/>
      <sz val="11"/>
      <color rgb="FF000000"/>
      <name val="Calibri"/>
    </font>
    <font>
      <sz val="11"/>
      <color theme="1"/>
      <name val="Calibri"/>
      <scheme val="minor"/>
    </font>
    <font>
      <sz val="11"/>
      <color theme="0" tint="-0.499984740745262"/>
      <name val="Calibri"/>
    </font>
    <font>
      <b/>
      <sz val="16"/>
      <color theme="1"/>
      <name val="Calibri"/>
    </font>
    <font>
      <sz val="11"/>
      <color theme="10"/>
      <name val="Calibri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74">
    <border>
      <left/>
      <right/>
      <top/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theme="0" tint="-0.249977111117893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theme="0" tint="-0.249977111117893"/>
      </bottom>
      <diagonal/>
    </border>
    <border>
      <left style="thin">
        <color auto="1"/>
      </left>
      <right style="thin">
        <color auto="1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auto="1"/>
      </left>
      <right style="thin">
        <color auto="1"/>
      </right>
      <top style="thin">
        <color theme="0" tint="-0.249977111117893"/>
      </top>
      <bottom/>
      <diagonal/>
    </border>
    <border>
      <left style="thin">
        <color auto="1"/>
      </left>
      <right style="thin">
        <color auto="1"/>
      </right>
      <top style="thin">
        <color theme="0" tint="-0.249977111117893"/>
      </top>
      <bottom style="thin">
        <color auto="1"/>
      </bottom>
      <diagonal/>
    </border>
    <border>
      <left style="thin">
        <color auto="1"/>
      </left>
      <right/>
      <top/>
      <bottom style="thin">
        <color theme="0" tint="-0.249977111117893"/>
      </bottom>
      <diagonal/>
    </border>
    <border>
      <left style="thin">
        <color auto="1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auto="1"/>
      </left>
      <right/>
      <top style="thin">
        <color theme="0" tint="-0.249977111117893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theme="0" tint="-0.249977111117893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ck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ck">
        <color auto="1"/>
      </left>
      <right style="thin">
        <color theme="0" tint="-0.249977111117893"/>
      </right>
      <top style="thick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ck">
        <color auto="1"/>
      </top>
      <bottom style="thin">
        <color auto="1"/>
      </bottom>
      <diagonal/>
    </border>
    <border>
      <left style="thin">
        <color theme="0" tint="-0.249977111117893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theme="0" tint="-0.249977111117893"/>
      </left>
      <right style="thick">
        <color auto="1"/>
      </right>
      <top style="thin">
        <color auto="1"/>
      </top>
      <bottom style="thin">
        <color theme="0" tint="-0.249977111117893"/>
      </bottom>
      <diagonal/>
    </border>
    <border>
      <left style="thick">
        <color auto="1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ck">
        <color auto="1"/>
      </right>
      <top/>
      <bottom style="thin">
        <color theme="0" tint="-0.249977111117893"/>
      </bottom>
      <diagonal/>
    </border>
    <border>
      <left style="thick">
        <color auto="1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ck">
        <color auto="1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auto="1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ck">
        <color auto="1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auto="1"/>
      </top>
      <bottom style="thin">
        <color theme="0" tint="-0.249977111117893"/>
      </bottom>
      <diagonal/>
    </border>
    <border>
      <left style="thick">
        <color auto="1"/>
      </left>
      <right style="thin">
        <color theme="0" tint="-0.249977111117893"/>
      </right>
      <top style="thin">
        <color auto="1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auto="1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auto="1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1"/>
      </bottom>
      <diagonal/>
    </border>
    <border>
      <left style="thick">
        <color auto="1"/>
      </left>
      <right style="thin">
        <color theme="0" tint="-0.249977111117893"/>
      </right>
      <top style="thin">
        <color theme="0" tint="-0.249977111117893"/>
      </top>
      <bottom style="thick">
        <color auto="1"/>
      </bottom>
      <diagonal/>
    </border>
    <border>
      <left style="thin">
        <color theme="0" tint="-0.249977111117893"/>
      </left>
      <right style="thick">
        <color auto="1"/>
      </right>
      <top style="thin">
        <color theme="0" tint="-0.249977111117893"/>
      </top>
      <bottom style="thick">
        <color auto="1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1"/>
      </bottom>
      <diagonal/>
    </border>
    <border>
      <left style="thin">
        <color auto="1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auto="1"/>
      </right>
      <top/>
      <bottom style="thin">
        <color theme="0" tint="-0.249977111117893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theme="0" tint="-0.249977111117893"/>
      </right>
      <top/>
      <bottom style="thin">
        <color auto="1"/>
      </bottom>
      <diagonal/>
    </border>
    <border>
      <left style="thin">
        <color theme="0" tint="-0.249977111117893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n">
        <color theme="0" tint="-0.249977111117893"/>
      </right>
      <top/>
      <bottom style="thick">
        <color auto="1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ck">
        <color auto="1"/>
      </bottom>
      <diagonal/>
    </border>
    <border>
      <left/>
      <right/>
      <top style="thin">
        <color theme="0" tint="-0.249977111117893"/>
      </top>
      <bottom style="thick">
        <color auto="1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double">
        <color auto="1"/>
      </bottom>
      <diagonal/>
    </border>
  </borders>
  <cellStyleXfs count="74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99">
    <xf numFmtId="0" fontId="0" fillId="0" borderId="0" xfId="0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49" fontId="2" fillId="0" borderId="7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" fillId="0" borderId="0" xfId="0" applyFont="1"/>
    <xf numFmtId="0" fontId="7" fillId="0" borderId="0" xfId="0" applyFont="1"/>
    <xf numFmtId="0" fontId="2" fillId="0" borderId="29" xfId="0" applyFont="1" applyBorder="1" applyAlignment="1">
      <alignment vertical="center"/>
    </xf>
    <xf numFmtId="0" fontId="4" fillId="0" borderId="30" xfId="0" applyFont="1" applyBorder="1" applyAlignment="1">
      <alignment horizontal="left" wrapText="1"/>
    </xf>
    <xf numFmtId="0" fontId="4" fillId="0" borderId="31" xfId="0" applyFont="1" applyBorder="1" applyAlignment="1">
      <alignment horizontal="left" wrapText="1"/>
    </xf>
    <xf numFmtId="49" fontId="4" fillId="0" borderId="31" xfId="0" applyNumberFormat="1" applyFont="1" applyBorder="1" applyAlignment="1">
      <alignment horizontal="left" wrapText="1"/>
    </xf>
    <xf numFmtId="0" fontId="4" fillId="0" borderId="32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 indent="1"/>
    </xf>
    <xf numFmtId="0" fontId="2" fillId="0" borderId="3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7" xfId="0" applyFont="1" applyBorder="1" applyAlignment="1">
      <alignment vertical="center"/>
    </xf>
    <xf numFmtId="0" fontId="2" fillId="0" borderId="9" xfId="0" applyFont="1" applyBorder="1" applyAlignment="1">
      <alignment horizontal="left" vertical="center" indent="1"/>
    </xf>
    <xf numFmtId="0" fontId="2" fillId="0" borderId="3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49" fontId="2" fillId="0" borderId="29" xfId="0" applyNumberFormat="1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27" xfId="0" applyFont="1" applyBorder="1" applyAlignment="1">
      <alignment horizontal="left" vertical="center" indent="1"/>
    </xf>
    <xf numFmtId="0" fontId="2" fillId="0" borderId="43" xfId="0" applyFont="1" applyBorder="1" applyAlignment="1">
      <alignment horizontal="left" vertical="center" indent="1"/>
    </xf>
    <xf numFmtId="0" fontId="2" fillId="0" borderId="47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right" vertical="center"/>
    </xf>
    <xf numFmtId="0" fontId="2" fillId="0" borderId="48" xfId="0" applyFont="1" applyBorder="1" applyAlignment="1">
      <alignment horizontal="left" vertical="center"/>
    </xf>
    <xf numFmtId="0" fontId="4" fillId="0" borderId="7" xfId="0" applyFont="1" applyBorder="1" applyAlignment="1">
      <alignment horizontal="right" vertical="center"/>
    </xf>
    <xf numFmtId="0" fontId="2" fillId="0" borderId="7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4" fillId="0" borderId="48" xfId="0" applyFont="1" applyBorder="1" applyAlignment="1">
      <alignment horizontal="right" vertical="center"/>
    </xf>
    <xf numFmtId="49" fontId="2" fillId="0" borderId="49" xfId="0" applyNumberFormat="1" applyFont="1" applyBorder="1" applyAlignment="1">
      <alignment vertical="center"/>
    </xf>
    <xf numFmtId="0" fontId="8" fillId="0" borderId="50" xfId="0" applyFont="1" applyBorder="1" applyAlignment="1">
      <alignment wrapText="1"/>
    </xf>
    <xf numFmtId="0" fontId="10" fillId="0" borderId="5" xfId="0" applyFont="1" applyBorder="1" applyAlignment="1">
      <alignment horizontal="left" vertical="center" indent="1"/>
    </xf>
    <xf numFmtId="0" fontId="7" fillId="0" borderId="17" xfId="0" applyFont="1" applyBorder="1" applyAlignment="1">
      <alignment horizontal="left" vertical="center" indent="1"/>
    </xf>
    <xf numFmtId="0" fontId="7" fillId="3" borderId="13" xfId="0" applyFont="1" applyFill="1" applyBorder="1" applyAlignment="1">
      <alignment horizontal="left" indent="1"/>
    </xf>
    <xf numFmtId="0" fontId="8" fillId="2" borderId="13" xfId="0" applyFont="1" applyFill="1" applyBorder="1" applyAlignment="1">
      <alignment horizontal="left" vertical="center" indent="1"/>
    </xf>
    <xf numFmtId="0" fontId="10" fillId="0" borderId="8" xfId="0" applyFont="1" applyBorder="1" applyAlignment="1">
      <alignment horizontal="left" vertical="center" indent="1"/>
    </xf>
    <xf numFmtId="0" fontId="7" fillId="3" borderId="18" xfId="0" applyFont="1" applyFill="1" applyBorder="1" applyAlignment="1">
      <alignment horizontal="left" vertical="center" indent="1"/>
    </xf>
    <xf numFmtId="0" fontId="8" fillId="2" borderId="14" xfId="0" applyFont="1" applyFill="1" applyBorder="1" applyAlignment="1">
      <alignment horizontal="left" indent="1"/>
    </xf>
    <xf numFmtId="0" fontId="7" fillId="3" borderId="14" xfId="0" applyFont="1" applyFill="1" applyBorder="1" applyAlignment="1">
      <alignment horizontal="left" vertical="center" indent="1"/>
    </xf>
    <xf numFmtId="0" fontId="7" fillId="3" borderId="14" xfId="0" applyFont="1" applyFill="1" applyBorder="1" applyAlignment="1">
      <alignment horizontal="left" indent="1"/>
    </xf>
    <xf numFmtId="0" fontId="8" fillId="2" borderId="14" xfId="0" applyFont="1" applyFill="1" applyBorder="1" applyAlignment="1">
      <alignment horizontal="left" vertical="center" indent="1"/>
    </xf>
    <xf numFmtId="0" fontId="10" fillId="2" borderId="8" xfId="0" applyFont="1" applyFill="1" applyBorder="1" applyAlignment="1">
      <alignment horizontal="left" vertical="center" indent="1"/>
    </xf>
    <xf numFmtId="0" fontId="8" fillId="2" borderId="18" xfId="0" applyFont="1" applyFill="1" applyBorder="1" applyAlignment="1">
      <alignment horizontal="left" vertical="center" indent="1"/>
    </xf>
    <xf numFmtId="0" fontId="10" fillId="0" borderId="11" xfId="0" applyFont="1" applyBorder="1" applyAlignment="1">
      <alignment horizontal="left" vertical="center" indent="1"/>
    </xf>
    <xf numFmtId="0" fontId="7" fillId="3" borderId="19" xfId="0" applyFont="1" applyFill="1" applyBorder="1" applyAlignment="1">
      <alignment horizontal="left" vertical="center" indent="1"/>
    </xf>
    <xf numFmtId="0" fontId="8" fillId="2" borderId="15" xfId="0" applyFont="1" applyFill="1" applyBorder="1" applyAlignment="1">
      <alignment horizontal="left" indent="1"/>
    </xf>
    <xf numFmtId="0" fontId="8" fillId="2" borderId="15" xfId="0" applyFont="1" applyFill="1" applyBorder="1" applyAlignment="1">
      <alignment horizontal="left" vertical="center" indent="1"/>
    </xf>
    <xf numFmtId="0" fontId="7" fillId="3" borderId="17" xfId="0" applyFont="1" applyFill="1" applyBorder="1" applyAlignment="1">
      <alignment horizontal="left" vertical="center" indent="1"/>
    </xf>
    <xf numFmtId="0" fontId="8" fillId="2" borderId="13" xfId="0" applyFont="1" applyFill="1" applyBorder="1" applyAlignment="1">
      <alignment horizontal="left" indent="1"/>
    </xf>
    <xf numFmtId="0" fontId="7" fillId="3" borderId="13" xfId="0" applyFont="1" applyFill="1" applyBorder="1" applyAlignment="1">
      <alignment horizontal="left" vertical="center" indent="1"/>
    </xf>
    <xf numFmtId="0" fontId="7" fillId="3" borderId="15" xfId="0" applyFont="1" applyFill="1" applyBorder="1" applyAlignment="1">
      <alignment horizontal="left" indent="1"/>
    </xf>
    <xf numFmtId="0" fontId="7" fillId="3" borderId="21" xfId="0" applyFont="1" applyFill="1" applyBorder="1" applyAlignment="1">
      <alignment horizontal="left" vertical="center" indent="1"/>
    </xf>
    <xf numFmtId="0" fontId="7" fillId="3" borderId="16" xfId="0" applyFont="1" applyFill="1" applyBorder="1" applyAlignment="1">
      <alignment horizontal="left" indent="1"/>
    </xf>
    <xf numFmtId="0" fontId="8" fillId="2" borderId="16" xfId="0" applyFont="1" applyFill="1" applyBorder="1" applyAlignment="1">
      <alignment horizontal="left" vertical="center" indent="1"/>
    </xf>
    <xf numFmtId="0" fontId="3" fillId="0" borderId="33" xfId="0" applyFont="1" applyBorder="1" applyAlignment="1">
      <alignment horizontal="left" vertical="center" indent="1"/>
    </xf>
    <xf numFmtId="0" fontId="3" fillId="0" borderId="8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left" vertical="center" indent="1"/>
    </xf>
    <xf numFmtId="0" fontId="3" fillId="2" borderId="8" xfId="0" applyFont="1" applyFill="1" applyBorder="1" applyAlignment="1">
      <alignment horizontal="left" vertical="center" indent="1"/>
    </xf>
    <xf numFmtId="0" fontId="2" fillId="2" borderId="3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vertical="center"/>
    </xf>
    <xf numFmtId="0" fontId="2" fillId="2" borderId="37" xfId="0" applyFont="1" applyFill="1" applyBorder="1" applyAlignment="1">
      <alignment vertical="center"/>
    </xf>
    <xf numFmtId="0" fontId="3" fillId="2" borderId="40" xfId="0" applyFont="1" applyFill="1" applyBorder="1" applyAlignment="1">
      <alignment horizontal="left" vertical="center" indent="1"/>
    </xf>
    <xf numFmtId="0" fontId="2" fillId="2" borderId="41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vertical="center"/>
    </xf>
    <xf numFmtId="49" fontId="2" fillId="2" borderId="42" xfId="0" applyNumberFormat="1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3" fillId="2" borderId="44" xfId="0" applyFont="1" applyFill="1" applyBorder="1" applyAlignment="1">
      <alignment horizontal="left" vertical="center" indent="1"/>
    </xf>
    <xf numFmtId="0" fontId="2" fillId="2" borderId="45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vertical="center"/>
    </xf>
    <xf numFmtId="49" fontId="2" fillId="2" borderId="28" xfId="0" applyNumberFormat="1" applyFont="1" applyFill="1" applyBorder="1" applyAlignment="1">
      <alignment vertical="center"/>
    </xf>
    <xf numFmtId="0" fontId="2" fillId="2" borderId="46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left" vertical="center" indent="1"/>
    </xf>
    <xf numFmtId="0" fontId="1" fillId="0" borderId="60" xfId="0" applyFont="1" applyBorder="1" applyAlignment="1">
      <alignment horizontal="left"/>
    </xf>
    <xf numFmtId="0" fontId="1" fillId="0" borderId="60" xfId="0" applyFont="1" applyBorder="1"/>
    <xf numFmtId="9" fontId="1" fillId="0" borderId="60" xfId="0" applyNumberFormat="1" applyFont="1" applyBorder="1"/>
    <xf numFmtId="0" fontId="0" fillId="0" borderId="0" xfId="0" applyFont="1"/>
    <xf numFmtId="9" fontId="0" fillId="0" borderId="0" xfId="0" applyNumberFormat="1" applyFont="1"/>
    <xf numFmtId="0" fontId="1" fillId="0" borderId="0" xfId="0" applyFont="1" applyAlignment="1">
      <alignment horizontal="right"/>
    </xf>
    <xf numFmtId="0" fontId="0" fillId="0" borderId="55" xfId="0" applyFont="1" applyBorder="1"/>
    <xf numFmtId="9" fontId="0" fillId="0" borderId="55" xfId="0" applyNumberFormat="1" applyFont="1" applyBorder="1"/>
    <xf numFmtId="0" fontId="0" fillId="0" borderId="0" xfId="0" applyFont="1" applyBorder="1"/>
    <xf numFmtId="9" fontId="0" fillId="0" borderId="0" xfId="0" applyNumberFormat="1" applyFont="1" applyBorder="1"/>
    <xf numFmtId="0" fontId="0" fillId="0" borderId="61" xfId="0" applyFont="1" applyBorder="1"/>
    <xf numFmtId="0" fontId="0" fillId="0" borderId="62" xfId="0" applyFont="1" applyBorder="1"/>
    <xf numFmtId="0" fontId="0" fillId="0" borderId="63" xfId="0" applyFont="1" applyBorder="1"/>
    <xf numFmtId="0" fontId="0" fillId="0" borderId="22" xfId="0" applyFont="1" applyBorder="1"/>
    <xf numFmtId="0" fontId="0" fillId="0" borderId="64" xfId="0" applyFont="1" applyBorder="1"/>
    <xf numFmtId="0" fontId="14" fillId="0" borderId="22" xfId="0" applyFont="1" applyBorder="1" applyAlignment="1">
      <alignment horizontal="right" vertical="center"/>
    </xf>
    <xf numFmtId="0" fontId="1" fillId="0" borderId="22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22" xfId="0" applyBorder="1"/>
    <xf numFmtId="0" fontId="0" fillId="0" borderId="51" xfId="0" applyFont="1" applyBorder="1"/>
    <xf numFmtId="0" fontId="0" fillId="0" borderId="52" xfId="0" applyFont="1" applyBorder="1"/>
    <xf numFmtId="0" fontId="0" fillId="0" borderId="65" xfId="0" applyFont="1" applyBorder="1"/>
    <xf numFmtId="0" fontId="0" fillId="0" borderId="66" xfId="0" applyFont="1" applyBorder="1"/>
    <xf numFmtId="0" fontId="0" fillId="0" borderId="67" xfId="0" applyFont="1" applyBorder="1"/>
    <xf numFmtId="0" fontId="0" fillId="0" borderId="68" xfId="0" applyFont="1" applyBorder="1"/>
    <xf numFmtId="0" fontId="13" fillId="0" borderId="61" xfId="0" applyFont="1" applyBorder="1" applyAlignment="1">
      <alignment vertical="center"/>
    </xf>
    <xf numFmtId="0" fontId="13" fillId="0" borderId="62" xfId="0" applyFont="1" applyBorder="1" applyAlignment="1">
      <alignment vertical="center"/>
    </xf>
    <xf numFmtId="9" fontId="0" fillId="0" borderId="62" xfId="0" applyNumberFormat="1" applyFont="1" applyBorder="1"/>
    <xf numFmtId="0" fontId="13" fillId="0" borderId="22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0" xfId="0" applyBorder="1"/>
    <xf numFmtId="9" fontId="0" fillId="0" borderId="52" xfId="0" applyNumberFormat="1" applyFont="1" applyBorder="1"/>
    <xf numFmtId="0" fontId="13" fillId="0" borderId="66" xfId="0" applyFont="1" applyBorder="1" applyAlignment="1">
      <alignment vertical="center"/>
    </xf>
    <xf numFmtId="0" fontId="13" fillId="0" borderId="67" xfId="0" applyFont="1" applyBorder="1" applyAlignment="1">
      <alignment vertical="center"/>
    </xf>
    <xf numFmtId="9" fontId="0" fillId="0" borderId="67" xfId="0" applyNumberFormat="1" applyFont="1" applyBorder="1"/>
    <xf numFmtId="0" fontId="0" fillId="5" borderId="0" xfId="0" applyFont="1" applyFill="1" applyBorder="1"/>
    <xf numFmtId="9" fontId="0" fillId="5" borderId="0" xfId="0" applyNumberFormat="1" applyFont="1" applyFill="1" applyBorder="1"/>
    <xf numFmtId="0" fontId="14" fillId="5" borderId="22" xfId="0" applyFont="1" applyFill="1" applyBorder="1" applyAlignment="1">
      <alignment horizontal="right" vertical="center"/>
    </xf>
    <xf numFmtId="0" fontId="0" fillId="0" borderId="22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0" fillId="0" borderId="66" xfId="0" applyFont="1" applyBorder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15" fillId="0" borderId="67" xfId="0" applyFont="1" applyFill="1" applyBorder="1" applyAlignment="1">
      <alignment vertical="center"/>
    </xf>
    <xf numFmtId="0" fontId="0" fillId="0" borderId="67" xfId="0" applyBorder="1"/>
    <xf numFmtId="0" fontId="14" fillId="5" borderId="20" xfId="0" applyFont="1" applyFill="1" applyBorder="1" applyAlignment="1">
      <alignment horizontal="right" vertical="center"/>
    </xf>
    <xf numFmtId="0" fontId="0" fillId="5" borderId="23" xfId="0" applyFont="1" applyFill="1" applyBorder="1"/>
    <xf numFmtId="9" fontId="0" fillId="5" borderId="23" xfId="0" applyNumberFormat="1" applyFont="1" applyFill="1" applyBorder="1"/>
    <xf numFmtId="0" fontId="0" fillId="0" borderId="69" xfId="0" applyBorder="1"/>
    <xf numFmtId="0" fontId="0" fillId="0" borderId="23" xfId="0" applyBorder="1"/>
    <xf numFmtId="0" fontId="0" fillId="0" borderId="70" xfId="0" applyBorder="1"/>
    <xf numFmtId="9" fontId="0" fillId="0" borderId="64" xfId="0" applyNumberFormat="1" applyBorder="1" applyAlignment="1">
      <alignment horizontal="left" indent="1"/>
    </xf>
    <xf numFmtId="0" fontId="1" fillId="0" borderId="23" xfId="0" applyFont="1" applyBorder="1"/>
    <xf numFmtId="0" fontId="1" fillId="0" borderId="71" xfId="0" applyFont="1" applyBorder="1" applyAlignment="1">
      <alignment horizontal="right"/>
    </xf>
    <xf numFmtId="0" fontId="0" fillId="0" borderId="20" xfId="0" applyFont="1" applyBorder="1"/>
    <xf numFmtId="9" fontId="0" fillId="0" borderId="0" xfId="0" applyNumberFormat="1" applyBorder="1" applyAlignment="1">
      <alignment horizontal="left" indent="1"/>
    </xf>
    <xf numFmtId="0" fontId="1" fillId="0" borderId="71" xfId="0" applyFont="1" applyBorder="1"/>
    <xf numFmtId="9" fontId="0" fillId="0" borderId="52" xfId="0" applyNumberFormat="1" applyBorder="1" applyAlignment="1">
      <alignment horizontal="left" indent="1"/>
    </xf>
    <xf numFmtId="1" fontId="0" fillId="0" borderId="51" xfId="0" applyNumberFormat="1" applyFont="1" applyBorder="1" applyAlignment="1">
      <alignment horizontal="right"/>
    </xf>
    <xf numFmtId="9" fontId="0" fillId="0" borderId="65" xfId="0" applyNumberFormat="1" applyBorder="1" applyAlignment="1">
      <alignment horizontal="left" indent="1"/>
    </xf>
    <xf numFmtId="0" fontId="3" fillId="0" borderId="8" xfId="0" applyFont="1" applyFill="1" applyBorder="1" applyAlignment="1">
      <alignment horizontal="left" vertical="center" indent="1"/>
    </xf>
    <xf numFmtId="0" fontId="2" fillId="0" borderId="3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0" fontId="16" fillId="0" borderId="0" xfId="0" applyFont="1"/>
    <xf numFmtId="0" fontId="1" fillId="5" borderId="23" xfId="0" applyFont="1" applyFill="1" applyBorder="1"/>
    <xf numFmtId="0" fontId="0" fillId="5" borderId="20" xfId="0" applyFont="1" applyFill="1" applyBorder="1"/>
    <xf numFmtId="9" fontId="0" fillId="5" borderId="23" xfId="0" applyNumberFormat="1" applyFill="1" applyBorder="1" applyAlignment="1">
      <alignment horizontal="left" indent="1"/>
    </xf>
    <xf numFmtId="9" fontId="0" fillId="5" borderId="70" xfId="0" applyNumberFormat="1" applyFill="1" applyBorder="1" applyAlignment="1">
      <alignment horizontal="left" inden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2" borderId="72" xfId="0" applyFont="1" applyFill="1" applyBorder="1"/>
    <xf numFmtId="0" fontId="0" fillId="2" borderId="25" xfId="0" applyFont="1" applyFill="1" applyBorder="1"/>
    <xf numFmtId="0" fontId="0" fillId="0" borderId="25" xfId="0" applyFont="1" applyBorder="1"/>
    <xf numFmtId="0" fontId="0" fillId="2" borderId="73" xfId="0" applyFont="1" applyFill="1" applyBorder="1"/>
    <xf numFmtId="0" fontId="13" fillId="0" borderId="25" xfId="0" applyFont="1" applyBorder="1" applyAlignment="1">
      <alignment vertical="center"/>
    </xf>
    <xf numFmtId="0" fontId="0" fillId="0" borderId="72" xfId="0" applyFont="1" applyBorder="1"/>
    <xf numFmtId="49" fontId="15" fillId="0" borderId="72" xfId="0" applyNumberFormat="1" applyFont="1" applyBorder="1" applyAlignment="1">
      <alignment vertical="center"/>
    </xf>
    <xf numFmtId="49" fontId="15" fillId="2" borderId="25" xfId="0" applyNumberFormat="1" applyFont="1" applyFill="1" applyBorder="1" applyAlignment="1">
      <alignment vertical="center"/>
    </xf>
    <xf numFmtId="49" fontId="15" fillId="0" borderId="25" xfId="0" applyNumberFormat="1" applyFont="1" applyBorder="1" applyAlignment="1">
      <alignment vertical="center"/>
    </xf>
    <xf numFmtId="49" fontId="15" fillId="0" borderId="25" xfId="0" applyNumberFormat="1" applyFont="1" applyFill="1" applyBorder="1" applyAlignment="1">
      <alignment vertical="center"/>
    </xf>
    <xf numFmtId="49" fontId="15" fillId="2" borderId="73" xfId="0" applyNumberFormat="1" applyFont="1" applyFill="1" applyBorder="1" applyAlignment="1">
      <alignment vertical="center"/>
    </xf>
    <xf numFmtId="0" fontId="7" fillId="0" borderId="17" xfId="0" applyFont="1" applyBorder="1" applyAlignment="1">
      <alignment horizontal="left" vertical="center" indent="1"/>
    </xf>
    <xf numFmtId="0" fontId="0" fillId="0" borderId="24" xfId="0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18" fillId="0" borderId="0" xfId="71" applyFont="1" applyAlignment="1"/>
    <xf numFmtId="0" fontId="7" fillId="0" borderId="19" xfId="0" applyFont="1" applyBorder="1" applyAlignment="1">
      <alignment horizontal="left" vertical="center" indent="1"/>
    </xf>
    <xf numFmtId="0" fontId="0" fillId="0" borderId="26" xfId="0" applyBorder="1" applyAlignment="1">
      <alignment horizontal="left" vertical="center" indent="1"/>
    </xf>
    <xf numFmtId="0" fontId="0" fillId="0" borderId="27" xfId="0" applyBorder="1" applyAlignment="1">
      <alignment horizontal="left" vertical="center" indent="1"/>
    </xf>
    <xf numFmtId="0" fontId="9" fillId="0" borderId="3" xfId="0" applyFont="1" applyBorder="1" applyAlignment="1">
      <alignment horizontal="left" vertical="center" indent="1"/>
    </xf>
    <xf numFmtId="0" fontId="0" fillId="0" borderId="23" xfId="0" applyBorder="1" applyAlignment="1">
      <alignment vertical="center"/>
    </xf>
    <xf numFmtId="0" fontId="0" fillId="0" borderId="12" xfId="0" applyBorder="1" applyAlignment="1">
      <alignment vertical="center"/>
    </xf>
    <xf numFmtId="0" fontId="8" fillId="0" borderId="51" xfId="0" applyFont="1" applyBorder="1" applyAlignment="1"/>
    <xf numFmtId="0" fontId="0" fillId="0" borderId="52" xfId="0" applyBorder="1" applyAlignment="1"/>
    <xf numFmtId="0" fontId="0" fillId="0" borderId="53" xfId="0" applyBorder="1" applyAlignment="1"/>
    <xf numFmtId="0" fontId="11" fillId="4" borderId="54" xfId="0" applyFont="1" applyFill="1" applyBorder="1" applyAlignment="1">
      <alignment vertical="center"/>
    </xf>
    <xf numFmtId="0" fontId="0" fillId="4" borderId="55" xfId="0" applyFill="1" applyBorder="1" applyAlignment="1">
      <alignment vertical="center"/>
    </xf>
    <xf numFmtId="0" fontId="0" fillId="4" borderId="56" xfId="0" applyFill="1" applyBorder="1" applyAlignment="1">
      <alignment vertical="center"/>
    </xf>
    <xf numFmtId="0" fontId="7" fillId="0" borderId="0" xfId="0" applyFont="1" applyAlignment="1"/>
    <xf numFmtId="0" fontId="0" fillId="0" borderId="0" xfId="0" applyAlignment="1"/>
    <xf numFmtId="0" fontId="7" fillId="0" borderId="18" xfId="0" applyFont="1" applyBorder="1" applyAlignment="1">
      <alignment horizontal="left" vertical="center" indent="1"/>
    </xf>
    <xf numFmtId="0" fontId="0" fillId="0" borderId="25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23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7" fillId="0" borderId="22" xfId="0" applyFont="1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11" fillId="6" borderId="57" xfId="0" applyFont="1" applyFill="1" applyBorder="1" applyAlignment="1">
      <alignment vertical="center"/>
    </xf>
    <xf numFmtId="0" fontId="0" fillId="6" borderId="58" xfId="0" applyFill="1" applyBorder="1" applyAlignment="1">
      <alignment vertical="center"/>
    </xf>
    <xf numFmtId="0" fontId="0" fillId="6" borderId="59" xfId="0" applyFill="1" applyBorder="1" applyAlignment="1">
      <alignment vertical="center"/>
    </xf>
    <xf numFmtId="0" fontId="17" fillId="7" borderId="55" xfId="0" applyFont="1" applyFill="1" applyBorder="1" applyAlignment="1">
      <alignment vertical="center"/>
    </xf>
    <xf numFmtId="0" fontId="0" fillId="7" borderId="55" xfId="0" applyFill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8" fillId="0" borderId="0" xfId="71" applyFont="1" applyAlignment="1">
      <alignment vertical="center"/>
    </xf>
  </cellXfs>
  <cellStyles count="7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3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ono@onbeyond.com" TargetMode="External"/><Relationship Id="rId3" Type="http://schemas.openxmlformats.org/officeDocument/2006/relationships/hyperlink" Target="mailto:glantz@medicine.ucsf.edu" TargetMode="External"/><Relationship Id="rId7" Type="http://schemas.openxmlformats.org/officeDocument/2006/relationships/hyperlink" Target="mailto:jono@onbeyond.com" TargetMode="External"/><Relationship Id="rId12" Type="http://schemas.openxmlformats.org/officeDocument/2006/relationships/hyperlink" Target="mailto:jono@onbeyond.com" TargetMode="External"/><Relationship Id="rId2" Type="http://schemas.openxmlformats.org/officeDocument/2006/relationships/hyperlink" Target="mailto:glantz@medicine.ucsf.edu" TargetMode="External"/><Relationship Id="rId1" Type="http://schemas.openxmlformats.org/officeDocument/2006/relationships/hyperlink" Target="mailto:glantz@medicine.ucsf.edu" TargetMode="External"/><Relationship Id="rId6" Type="http://schemas.openxmlformats.org/officeDocument/2006/relationships/hyperlink" Target="mailto:glantz@medicine.ucsf.edu" TargetMode="External"/><Relationship Id="rId11" Type="http://schemas.openxmlformats.org/officeDocument/2006/relationships/hyperlink" Target="mailto:jono@onbeyond.com" TargetMode="External"/><Relationship Id="rId5" Type="http://schemas.openxmlformats.org/officeDocument/2006/relationships/hyperlink" Target="mailto:glantz@medicine.ucsf.edu" TargetMode="External"/><Relationship Id="rId10" Type="http://schemas.openxmlformats.org/officeDocument/2006/relationships/hyperlink" Target="mailto:jono@onbeyond.com" TargetMode="External"/><Relationship Id="rId4" Type="http://schemas.openxmlformats.org/officeDocument/2006/relationships/hyperlink" Target="mailto:glantz@medicine.ucsf.edu" TargetMode="External"/><Relationship Id="rId9" Type="http://schemas.openxmlformats.org/officeDocument/2006/relationships/hyperlink" Target="mailto:jono@onbeyond.com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jono@onbeyond.com" TargetMode="External"/><Relationship Id="rId3" Type="http://schemas.openxmlformats.org/officeDocument/2006/relationships/hyperlink" Target="mailto:glantz@medicine.ucsf.edu" TargetMode="External"/><Relationship Id="rId7" Type="http://schemas.openxmlformats.org/officeDocument/2006/relationships/hyperlink" Target="mailto:jono@onbeyond.com" TargetMode="External"/><Relationship Id="rId12" Type="http://schemas.openxmlformats.org/officeDocument/2006/relationships/hyperlink" Target="mailto:jono@onbeyond.com" TargetMode="External"/><Relationship Id="rId2" Type="http://schemas.openxmlformats.org/officeDocument/2006/relationships/hyperlink" Target="mailto:glantz@medicine.ucsf.edu" TargetMode="External"/><Relationship Id="rId1" Type="http://schemas.openxmlformats.org/officeDocument/2006/relationships/hyperlink" Target="mailto:glantz@medicine.ucsf.edu" TargetMode="External"/><Relationship Id="rId6" Type="http://schemas.openxmlformats.org/officeDocument/2006/relationships/hyperlink" Target="mailto:glantz@medicine.ucsf.edu" TargetMode="External"/><Relationship Id="rId11" Type="http://schemas.openxmlformats.org/officeDocument/2006/relationships/hyperlink" Target="mailto:jono@onbeyond.com" TargetMode="External"/><Relationship Id="rId5" Type="http://schemas.openxmlformats.org/officeDocument/2006/relationships/hyperlink" Target="mailto:glantz@medicine.ucsf.edu" TargetMode="External"/><Relationship Id="rId10" Type="http://schemas.openxmlformats.org/officeDocument/2006/relationships/hyperlink" Target="mailto:jono@onbeyond.com" TargetMode="External"/><Relationship Id="rId4" Type="http://schemas.openxmlformats.org/officeDocument/2006/relationships/hyperlink" Target="mailto:glantz@medicine.ucsf.edu" TargetMode="External"/><Relationship Id="rId9" Type="http://schemas.openxmlformats.org/officeDocument/2006/relationships/hyperlink" Target="mailto:jono@onbeyond.com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scholarship.org/uc/item/1n74f4x1" TargetMode="External"/><Relationship Id="rId13" Type="http://schemas.openxmlformats.org/officeDocument/2006/relationships/hyperlink" Target="mailto:glantz@medicine.ucsf.edu" TargetMode="External"/><Relationship Id="rId18" Type="http://schemas.openxmlformats.org/officeDocument/2006/relationships/hyperlink" Target="mailto:jono@onbeyond.com" TargetMode="External"/><Relationship Id="rId3" Type="http://schemas.openxmlformats.org/officeDocument/2006/relationships/hyperlink" Target="http://www.escholarship.org/uc/item/1n74f4x1" TargetMode="External"/><Relationship Id="rId7" Type="http://schemas.openxmlformats.org/officeDocument/2006/relationships/hyperlink" Target="http://www.escholarship.org/uc/item/1n74f4x1" TargetMode="External"/><Relationship Id="rId12" Type="http://schemas.openxmlformats.org/officeDocument/2006/relationships/hyperlink" Target="mailto:glantz@medicine.ucsf.edu" TargetMode="External"/><Relationship Id="rId17" Type="http://schemas.openxmlformats.org/officeDocument/2006/relationships/hyperlink" Target="mailto:jono@onbeyond.com" TargetMode="External"/><Relationship Id="rId2" Type="http://schemas.openxmlformats.org/officeDocument/2006/relationships/hyperlink" Target="http://www.escholarship.org/uc/item/1n74f4x1" TargetMode="External"/><Relationship Id="rId16" Type="http://schemas.openxmlformats.org/officeDocument/2006/relationships/hyperlink" Target="mailto:jono@onbeyond.com" TargetMode="External"/><Relationship Id="rId20" Type="http://schemas.openxmlformats.org/officeDocument/2006/relationships/hyperlink" Target="mailto:jono@onbeyond.com" TargetMode="External"/><Relationship Id="rId1" Type="http://schemas.openxmlformats.org/officeDocument/2006/relationships/hyperlink" Target="http://www.escholarship.org/uc/item/1n74f4x1" TargetMode="External"/><Relationship Id="rId6" Type="http://schemas.openxmlformats.org/officeDocument/2006/relationships/hyperlink" Target="http://www.escholarship.org/uc/item/1n74f4x1" TargetMode="External"/><Relationship Id="rId11" Type="http://schemas.openxmlformats.org/officeDocument/2006/relationships/hyperlink" Target="mailto:glantz@medicine.ucsf.edu" TargetMode="External"/><Relationship Id="rId5" Type="http://schemas.openxmlformats.org/officeDocument/2006/relationships/hyperlink" Target="http://www.escholarship.org/uc/item/1n74f4x1" TargetMode="External"/><Relationship Id="rId15" Type="http://schemas.openxmlformats.org/officeDocument/2006/relationships/hyperlink" Target="mailto:jono@onbeyond.com" TargetMode="External"/><Relationship Id="rId10" Type="http://schemas.openxmlformats.org/officeDocument/2006/relationships/hyperlink" Target="mailto:glantz@medicine.ucsf.edu" TargetMode="External"/><Relationship Id="rId19" Type="http://schemas.openxmlformats.org/officeDocument/2006/relationships/hyperlink" Target="mailto:jono@onbeyond.com" TargetMode="External"/><Relationship Id="rId4" Type="http://schemas.openxmlformats.org/officeDocument/2006/relationships/hyperlink" Target="http://www.escholarship.org/uc/item/1n74f4x1" TargetMode="External"/><Relationship Id="rId9" Type="http://schemas.openxmlformats.org/officeDocument/2006/relationships/hyperlink" Target="mailto:glantz@medicine.ucsf.edu" TargetMode="External"/><Relationship Id="rId14" Type="http://schemas.openxmlformats.org/officeDocument/2006/relationships/hyperlink" Target="mailto:glantz@medicine.ucsf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workbookViewId="0">
      <selection activeCell="H38" sqref="H38"/>
    </sheetView>
  </sheetViews>
  <sheetFormatPr defaultColWidth="11.42578125" defaultRowHeight="15" x14ac:dyDescent="0.25"/>
  <cols>
    <col min="1" max="1" width="40.140625" customWidth="1"/>
    <col min="2" max="3" width="10.140625" customWidth="1"/>
    <col min="4" max="4" width="9.42578125" customWidth="1"/>
    <col min="16" max="16" width="6.42578125" customWidth="1"/>
  </cols>
  <sheetData>
    <row r="1" spans="1:16" ht="29.1" customHeight="1" thickBot="1" x14ac:dyDescent="0.3">
      <c r="A1" s="178" t="s">
        <v>50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80"/>
    </row>
    <row r="2" spans="1:16" ht="50.1" customHeight="1" thickTop="1" x14ac:dyDescent="0.25">
      <c r="A2" s="8"/>
      <c r="B2" s="36" t="s">
        <v>51</v>
      </c>
      <c r="C2" s="36" t="s">
        <v>41</v>
      </c>
      <c r="D2" s="36" t="s">
        <v>42</v>
      </c>
      <c r="E2" s="175" t="s">
        <v>1</v>
      </c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7"/>
    </row>
    <row r="3" spans="1:16" ht="21.95" customHeight="1" x14ac:dyDescent="0.25">
      <c r="A3" s="172" t="s">
        <v>0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4"/>
    </row>
    <row r="4" spans="1:16" ht="21.95" customHeight="1" x14ac:dyDescent="0.25">
      <c r="A4" s="37" t="s">
        <v>2</v>
      </c>
      <c r="B4" s="38" t="s">
        <v>3</v>
      </c>
      <c r="C4" s="39" t="s">
        <v>6</v>
      </c>
      <c r="D4" s="40" t="s">
        <v>10</v>
      </c>
      <c r="E4" s="165" t="s">
        <v>4</v>
      </c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7"/>
    </row>
    <row r="5" spans="1:16" ht="21.95" customHeight="1" x14ac:dyDescent="0.25">
      <c r="A5" s="41" t="s">
        <v>5</v>
      </c>
      <c r="B5" s="42" t="s">
        <v>6</v>
      </c>
      <c r="C5" s="43" t="s">
        <v>10</v>
      </c>
      <c r="D5" s="44" t="s">
        <v>6</v>
      </c>
      <c r="E5" s="165" t="s">
        <v>43</v>
      </c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7"/>
    </row>
    <row r="6" spans="1:16" ht="21.95" customHeight="1" x14ac:dyDescent="0.25">
      <c r="A6" s="41" t="s">
        <v>7</v>
      </c>
      <c r="B6" s="42" t="s">
        <v>6</v>
      </c>
      <c r="C6" s="45" t="s">
        <v>6</v>
      </c>
      <c r="D6" s="46" t="s">
        <v>10</v>
      </c>
      <c r="E6" s="165" t="s">
        <v>8</v>
      </c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7"/>
    </row>
    <row r="7" spans="1:16" ht="21.95" customHeight="1" x14ac:dyDescent="0.25">
      <c r="A7" s="47" t="s">
        <v>9</v>
      </c>
      <c r="B7" s="48" t="s">
        <v>10</v>
      </c>
      <c r="C7" s="45" t="s">
        <v>6</v>
      </c>
      <c r="D7" s="46" t="s">
        <v>10</v>
      </c>
      <c r="E7" s="165" t="s">
        <v>11</v>
      </c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7"/>
    </row>
    <row r="8" spans="1:16" ht="21.95" customHeight="1" x14ac:dyDescent="0.25">
      <c r="A8" s="49" t="s">
        <v>12</v>
      </c>
      <c r="B8" s="50" t="s">
        <v>6</v>
      </c>
      <c r="C8" s="51" t="s">
        <v>10</v>
      </c>
      <c r="D8" s="52" t="s">
        <v>10</v>
      </c>
      <c r="E8" s="169" t="s">
        <v>44</v>
      </c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1"/>
    </row>
    <row r="9" spans="1:16" ht="21.95" customHeight="1" x14ac:dyDescent="0.25">
      <c r="A9" s="172" t="s">
        <v>13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7"/>
    </row>
    <row r="10" spans="1:16" ht="21.95" customHeight="1" x14ac:dyDescent="0.25">
      <c r="A10" s="37" t="s">
        <v>14</v>
      </c>
      <c r="B10" s="53" t="s">
        <v>6</v>
      </c>
      <c r="C10" s="54" t="s">
        <v>10</v>
      </c>
      <c r="D10" s="55" t="s">
        <v>6</v>
      </c>
      <c r="E10" s="165" t="s">
        <v>45</v>
      </c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7"/>
    </row>
    <row r="11" spans="1:16" ht="21.95" customHeight="1" x14ac:dyDescent="0.25">
      <c r="A11" s="47" t="s">
        <v>15</v>
      </c>
      <c r="B11" s="48" t="s">
        <v>10</v>
      </c>
      <c r="C11" s="43" t="s">
        <v>10</v>
      </c>
      <c r="D11" s="46" t="s">
        <v>10</v>
      </c>
      <c r="E11" s="165" t="s">
        <v>46</v>
      </c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7"/>
    </row>
    <row r="12" spans="1:16" ht="21.95" customHeight="1" x14ac:dyDescent="0.25">
      <c r="A12" s="41" t="s">
        <v>16</v>
      </c>
      <c r="B12" s="42" t="s">
        <v>6</v>
      </c>
      <c r="C12" s="43" t="s">
        <v>10</v>
      </c>
      <c r="D12" s="46" t="s">
        <v>10</v>
      </c>
      <c r="E12" s="165" t="s">
        <v>47</v>
      </c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7"/>
    </row>
    <row r="13" spans="1:16" ht="21.95" customHeight="1" x14ac:dyDescent="0.25">
      <c r="A13" s="47" t="s">
        <v>17</v>
      </c>
      <c r="B13" s="48" t="s">
        <v>10</v>
      </c>
      <c r="C13" s="45" t="s">
        <v>6</v>
      </c>
      <c r="D13" s="46" t="s">
        <v>10</v>
      </c>
      <c r="E13" s="165" t="s">
        <v>18</v>
      </c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7"/>
    </row>
    <row r="14" spans="1:16" ht="21.95" customHeight="1" x14ac:dyDescent="0.25">
      <c r="A14" s="49" t="s">
        <v>19</v>
      </c>
      <c r="B14" s="50" t="s">
        <v>6</v>
      </c>
      <c r="C14" s="51" t="s">
        <v>10</v>
      </c>
      <c r="D14" s="52" t="s">
        <v>10</v>
      </c>
      <c r="E14" s="169" t="s">
        <v>48</v>
      </c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1"/>
    </row>
    <row r="15" spans="1:16" ht="21.95" customHeight="1" x14ac:dyDescent="0.25">
      <c r="A15" s="172" t="s">
        <v>20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7"/>
    </row>
    <row r="16" spans="1:16" ht="21.95" customHeight="1" x14ac:dyDescent="0.25">
      <c r="A16" s="37" t="s">
        <v>21</v>
      </c>
      <c r="B16" s="53" t="s">
        <v>6</v>
      </c>
      <c r="C16" s="39" t="s">
        <v>6</v>
      </c>
      <c r="D16" s="55" t="s">
        <v>6</v>
      </c>
      <c r="E16" s="165" t="s">
        <v>22</v>
      </c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7"/>
    </row>
    <row r="17" spans="1:16" ht="21.95" customHeight="1" x14ac:dyDescent="0.25">
      <c r="A17" s="41" t="s">
        <v>23</v>
      </c>
      <c r="B17" s="42" t="s">
        <v>6</v>
      </c>
      <c r="C17" s="45" t="s">
        <v>6</v>
      </c>
      <c r="D17" s="44" t="s">
        <v>6</v>
      </c>
      <c r="E17" s="165" t="s">
        <v>24</v>
      </c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7"/>
    </row>
    <row r="18" spans="1:16" ht="21.95" customHeight="1" x14ac:dyDescent="0.25">
      <c r="A18" s="41" t="s">
        <v>25</v>
      </c>
      <c r="B18" s="42" t="s">
        <v>6</v>
      </c>
      <c r="C18" s="43" t="s">
        <v>10</v>
      </c>
      <c r="D18" s="46" t="s">
        <v>10</v>
      </c>
      <c r="E18" s="165" t="s">
        <v>49</v>
      </c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7"/>
    </row>
    <row r="19" spans="1:16" ht="21.95" customHeight="1" x14ac:dyDescent="0.25">
      <c r="A19" s="41" t="s">
        <v>26</v>
      </c>
      <c r="B19" s="42" t="s">
        <v>6</v>
      </c>
      <c r="C19" s="45" t="s">
        <v>6</v>
      </c>
      <c r="D19" s="46" t="s">
        <v>10</v>
      </c>
      <c r="E19" s="183" t="s">
        <v>27</v>
      </c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5"/>
    </row>
    <row r="20" spans="1:16" ht="21.95" customHeight="1" x14ac:dyDescent="0.25">
      <c r="A20" s="49" t="s">
        <v>28</v>
      </c>
      <c r="B20" s="50" t="s">
        <v>6</v>
      </c>
      <c r="C20" s="56" t="s">
        <v>6</v>
      </c>
      <c r="D20" s="52" t="s">
        <v>10</v>
      </c>
      <c r="E20" s="188" t="s">
        <v>29</v>
      </c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90"/>
    </row>
    <row r="21" spans="1:16" ht="21.95" customHeight="1" x14ac:dyDescent="0.25">
      <c r="A21" s="172" t="s">
        <v>30</v>
      </c>
      <c r="B21" s="186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7"/>
    </row>
    <row r="22" spans="1:16" ht="21.95" customHeight="1" x14ac:dyDescent="0.25">
      <c r="A22" s="37" t="s">
        <v>31</v>
      </c>
      <c r="B22" s="53" t="s">
        <v>6</v>
      </c>
      <c r="C22" s="39" t="s">
        <v>6</v>
      </c>
      <c r="D22" s="40" t="s">
        <v>10</v>
      </c>
      <c r="E22" s="165" t="s">
        <v>32</v>
      </c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7"/>
    </row>
    <row r="23" spans="1:16" ht="21.95" customHeight="1" x14ac:dyDescent="0.25">
      <c r="A23" s="47" t="s">
        <v>33</v>
      </c>
      <c r="B23" s="48" t="s">
        <v>10</v>
      </c>
      <c r="C23" s="45" t="s">
        <v>6</v>
      </c>
      <c r="D23" s="46" t="s">
        <v>10</v>
      </c>
      <c r="E23" s="165" t="s">
        <v>34</v>
      </c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7"/>
    </row>
    <row r="24" spans="1:16" ht="21.95" customHeight="1" x14ac:dyDescent="0.25">
      <c r="A24" s="47" t="s">
        <v>35</v>
      </c>
      <c r="B24" s="48" t="s">
        <v>10</v>
      </c>
      <c r="C24" s="45" t="s">
        <v>6</v>
      </c>
      <c r="D24" s="46" t="s">
        <v>10</v>
      </c>
      <c r="E24" s="183" t="s">
        <v>36</v>
      </c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5"/>
    </row>
    <row r="25" spans="1:16" ht="21.95" customHeight="1" x14ac:dyDescent="0.25">
      <c r="A25" s="41" t="s">
        <v>37</v>
      </c>
      <c r="B25" s="42" t="s">
        <v>6</v>
      </c>
      <c r="C25" s="45" t="s">
        <v>6</v>
      </c>
      <c r="D25" s="46" t="s">
        <v>10</v>
      </c>
      <c r="E25" s="165" t="s">
        <v>38</v>
      </c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7"/>
    </row>
    <row r="26" spans="1:16" ht="21.95" customHeight="1" x14ac:dyDescent="0.25">
      <c r="A26" s="41" t="s">
        <v>39</v>
      </c>
      <c r="B26" s="57" t="s">
        <v>6</v>
      </c>
      <c r="C26" s="58" t="s">
        <v>6</v>
      </c>
      <c r="D26" s="59" t="s">
        <v>10</v>
      </c>
      <c r="E26" s="165" t="s">
        <v>40</v>
      </c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7"/>
    </row>
    <row r="28" spans="1:16" ht="15.75" x14ac:dyDescent="0.25">
      <c r="A28" s="181" t="s">
        <v>105</v>
      </c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</row>
    <row r="29" spans="1:16" ht="15.75" x14ac:dyDescent="0.25">
      <c r="A29" s="8" t="s">
        <v>104</v>
      </c>
    </row>
    <row r="31" spans="1:16" x14ac:dyDescent="0.25">
      <c r="A31" s="147" t="s">
        <v>194</v>
      </c>
    </row>
    <row r="32" spans="1:16" x14ac:dyDescent="0.25">
      <c r="A32" s="147" t="s">
        <v>207</v>
      </c>
    </row>
    <row r="34" spans="1:7" x14ac:dyDescent="0.25">
      <c r="A34" s="7" t="s">
        <v>213</v>
      </c>
      <c r="B34" s="168" t="s">
        <v>214</v>
      </c>
      <c r="C34" s="168"/>
      <c r="D34" s="168"/>
      <c r="E34" s="168"/>
      <c r="F34" s="168"/>
      <c r="G34" s="168"/>
    </row>
    <row r="35" spans="1:7" x14ac:dyDescent="0.25">
      <c r="B35" s="168" t="s">
        <v>215</v>
      </c>
      <c r="C35" s="168"/>
      <c r="D35" s="168"/>
      <c r="E35" s="168"/>
      <c r="F35" s="168"/>
      <c r="G35" s="168"/>
    </row>
  </sheetData>
  <mergeCells count="29">
    <mergeCell ref="A3:P3"/>
    <mergeCell ref="E2:P2"/>
    <mergeCell ref="A1:P1"/>
    <mergeCell ref="A28:P28"/>
    <mergeCell ref="E23:P23"/>
    <mergeCell ref="E24:P24"/>
    <mergeCell ref="E25:P25"/>
    <mergeCell ref="E26:P26"/>
    <mergeCell ref="A9:P9"/>
    <mergeCell ref="A15:P15"/>
    <mergeCell ref="A21:P21"/>
    <mergeCell ref="E17:P17"/>
    <mergeCell ref="E18:P18"/>
    <mergeCell ref="E19:P19"/>
    <mergeCell ref="E20:P20"/>
    <mergeCell ref="E22:P22"/>
    <mergeCell ref="E10:P10"/>
    <mergeCell ref="B34:G34"/>
    <mergeCell ref="B35:G35"/>
    <mergeCell ref="E4:P4"/>
    <mergeCell ref="E5:P5"/>
    <mergeCell ref="E6:P6"/>
    <mergeCell ref="E7:P7"/>
    <mergeCell ref="E8:P8"/>
    <mergeCell ref="E11:P11"/>
    <mergeCell ref="E12:P12"/>
    <mergeCell ref="E13:P13"/>
    <mergeCell ref="E14:P14"/>
    <mergeCell ref="E16:P16"/>
  </mergeCells>
  <hyperlinks>
    <hyperlink ref="B34" r:id="rId1"/>
    <hyperlink ref="C34" r:id="rId2" display="Stanton Glantz, UCSF Professor of Medicine, CTCRE director "/>
    <hyperlink ref="D34" r:id="rId3" display="Stanton Glantz, UCSF Professor of Medicine, CTCRE director "/>
    <hyperlink ref="E34" r:id="rId4" display="Stanton Glantz, UCSF Professor of Medicine, CTCRE director "/>
    <hyperlink ref="F34" r:id="rId5" display="Stanton Glantz, UCSF Professor of Medicine, CTCRE director "/>
    <hyperlink ref="G34" r:id="rId6" display="Stanton Glantz, UCSF Professor of Medicine, CTCRE director "/>
    <hyperlink ref="B35" r:id="rId7"/>
    <hyperlink ref="C35" r:id="rId8" display="Jono Polansky, Onbeyond LLC, Consultant to UCSF CTCRE "/>
    <hyperlink ref="D35" r:id="rId9" display="Jono Polansky, Onbeyond LLC, Consultant to UCSF CTCRE "/>
    <hyperlink ref="E35" r:id="rId10" display="Jono Polansky, Onbeyond LLC, Consultant to UCSF CTCRE "/>
    <hyperlink ref="F35" r:id="rId11" display="Jono Polansky, Onbeyond LLC, Consultant to UCSF CTCRE "/>
    <hyperlink ref="G35" r:id="rId12" display="Jono Polansky, Onbeyond LLC, Consultant to UCSF CTCRE 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workbookViewId="0">
      <selection activeCell="P30" sqref="P30"/>
    </sheetView>
  </sheetViews>
  <sheetFormatPr defaultColWidth="11.42578125" defaultRowHeight="15" x14ac:dyDescent="0.25"/>
  <cols>
    <col min="1" max="1" width="26.85546875" customWidth="1"/>
  </cols>
  <sheetData>
    <row r="1" spans="1:16" ht="29.1" customHeight="1" thickBot="1" x14ac:dyDescent="0.3">
      <c r="A1" s="191" t="s">
        <v>204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3"/>
      <c r="P1" s="9"/>
    </row>
    <row r="2" spans="1:16" ht="48" thickTop="1" x14ac:dyDescent="0.25">
      <c r="A2" s="6"/>
      <c r="B2" s="10" t="s">
        <v>52</v>
      </c>
      <c r="C2" s="11" t="s">
        <v>53</v>
      </c>
      <c r="D2" s="11" t="s">
        <v>54</v>
      </c>
      <c r="E2" s="11" t="s">
        <v>55</v>
      </c>
      <c r="F2" s="11" t="s">
        <v>56</v>
      </c>
      <c r="G2" s="11" t="s">
        <v>57</v>
      </c>
      <c r="H2" s="11" t="s">
        <v>58</v>
      </c>
      <c r="I2" s="11" t="s">
        <v>59</v>
      </c>
      <c r="J2" s="11" t="s">
        <v>60</v>
      </c>
      <c r="K2" s="11" t="s">
        <v>61</v>
      </c>
      <c r="L2" s="11" t="s">
        <v>62</v>
      </c>
      <c r="M2" s="11" t="s">
        <v>63</v>
      </c>
      <c r="N2" s="12" t="s">
        <v>64</v>
      </c>
      <c r="O2" s="13" t="s">
        <v>65</v>
      </c>
      <c r="P2" s="14" t="s">
        <v>1</v>
      </c>
    </row>
    <row r="3" spans="1:16" ht="21.95" customHeight="1" x14ac:dyDescent="0.25">
      <c r="A3" s="60" t="s">
        <v>66</v>
      </c>
      <c r="B3" s="15"/>
      <c r="C3" s="16"/>
      <c r="D3" s="16"/>
      <c r="E3" s="16"/>
      <c r="F3" s="16" t="s">
        <v>67</v>
      </c>
      <c r="G3" s="16"/>
      <c r="H3" s="16"/>
      <c r="I3" s="16"/>
      <c r="J3" s="16"/>
      <c r="K3" s="16"/>
      <c r="L3" s="16" t="s">
        <v>67</v>
      </c>
      <c r="M3" s="2" t="s">
        <v>68</v>
      </c>
      <c r="N3" s="3" t="s">
        <v>69</v>
      </c>
      <c r="O3" s="17"/>
      <c r="P3" s="1"/>
    </row>
    <row r="4" spans="1:16" ht="21.95" customHeight="1" x14ac:dyDescent="0.25">
      <c r="A4" s="63" t="s">
        <v>70</v>
      </c>
      <c r="B4" s="64" t="s">
        <v>67</v>
      </c>
      <c r="C4" s="65" t="s">
        <v>67</v>
      </c>
      <c r="D4" s="65"/>
      <c r="E4" s="65" t="s">
        <v>67</v>
      </c>
      <c r="F4" s="65" t="s">
        <v>67</v>
      </c>
      <c r="G4" s="65"/>
      <c r="H4" s="65" t="s">
        <v>67</v>
      </c>
      <c r="I4" s="65"/>
      <c r="J4" s="65" t="s">
        <v>67</v>
      </c>
      <c r="K4" s="65"/>
      <c r="L4" s="65" t="s">
        <v>67</v>
      </c>
      <c r="M4" s="66" t="s">
        <v>71</v>
      </c>
      <c r="N4" s="67" t="s">
        <v>72</v>
      </c>
      <c r="O4" s="68" t="s">
        <v>10</v>
      </c>
      <c r="P4" s="21" t="s">
        <v>73</v>
      </c>
    </row>
    <row r="5" spans="1:16" ht="21.95" customHeight="1" x14ac:dyDescent="0.25">
      <c r="A5" s="63" t="s">
        <v>74</v>
      </c>
      <c r="B5" s="64" t="s">
        <v>67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6" t="s">
        <v>71</v>
      </c>
      <c r="N5" s="67" t="s">
        <v>75</v>
      </c>
      <c r="O5" s="68" t="s">
        <v>10</v>
      </c>
      <c r="P5" s="21" t="s">
        <v>201</v>
      </c>
    </row>
    <row r="6" spans="1:16" ht="21.95" customHeight="1" x14ac:dyDescent="0.25">
      <c r="A6" s="61" t="s">
        <v>76</v>
      </c>
      <c r="B6" s="18" t="s">
        <v>67</v>
      </c>
      <c r="C6" s="19"/>
      <c r="D6" s="19" t="s">
        <v>67</v>
      </c>
      <c r="E6" s="19" t="s">
        <v>67</v>
      </c>
      <c r="F6" s="19"/>
      <c r="G6" s="19"/>
      <c r="H6" s="19" t="s">
        <v>67</v>
      </c>
      <c r="I6" s="19"/>
      <c r="J6" s="19"/>
      <c r="K6" s="19"/>
      <c r="L6" s="19"/>
      <c r="M6" s="4" t="s">
        <v>71</v>
      </c>
      <c r="N6" s="5" t="s">
        <v>69</v>
      </c>
      <c r="O6" s="20" t="s">
        <v>10</v>
      </c>
      <c r="P6" s="21"/>
    </row>
    <row r="7" spans="1:16" ht="21.95" customHeight="1" x14ac:dyDescent="0.25">
      <c r="A7" s="141" t="s">
        <v>77</v>
      </c>
      <c r="B7" s="142"/>
      <c r="C7" s="143"/>
      <c r="D7" s="143" t="s">
        <v>67</v>
      </c>
      <c r="E7" s="143"/>
      <c r="F7" s="143"/>
      <c r="G7" s="143"/>
      <c r="H7" s="143"/>
      <c r="I7" s="143"/>
      <c r="J7" s="143"/>
      <c r="K7" s="143"/>
      <c r="L7" s="143"/>
      <c r="M7" s="144" t="s">
        <v>71</v>
      </c>
      <c r="N7" s="145" t="s">
        <v>69</v>
      </c>
      <c r="O7" s="146"/>
      <c r="P7" s="81"/>
    </row>
    <row r="8" spans="1:16" ht="21.95" customHeight="1" x14ac:dyDescent="0.25">
      <c r="A8" s="61" t="s">
        <v>78</v>
      </c>
      <c r="B8" s="18"/>
      <c r="C8" s="19"/>
      <c r="D8" s="19" t="s">
        <v>67</v>
      </c>
      <c r="E8" s="19"/>
      <c r="F8" s="19"/>
      <c r="G8" s="19"/>
      <c r="H8" s="19"/>
      <c r="I8" s="19"/>
      <c r="J8" s="19"/>
      <c r="K8" s="19"/>
      <c r="L8" s="19"/>
      <c r="M8" s="4" t="s">
        <v>71</v>
      </c>
      <c r="N8" s="5" t="s">
        <v>69</v>
      </c>
      <c r="O8" s="20"/>
      <c r="P8" s="21"/>
    </row>
    <row r="9" spans="1:16" ht="21.95" customHeight="1" x14ac:dyDescent="0.25">
      <c r="A9" s="63" t="s">
        <v>79</v>
      </c>
      <c r="B9" s="64"/>
      <c r="C9" s="65"/>
      <c r="D9" s="65"/>
      <c r="E9" s="65"/>
      <c r="F9" s="65"/>
      <c r="G9" s="65"/>
      <c r="H9" s="65"/>
      <c r="I9" s="65"/>
      <c r="J9" s="65"/>
      <c r="K9" s="65" t="s">
        <v>67</v>
      </c>
      <c r="L9" s="65"/>
      <c r="M9" s="66" t="s">
        <v>71</v>
      </c>
      <c r="N9" s="67" t="s">
        <v>10</v>
      </c>
      <c r="O9" s="68"/>
      <c r="P9" s="21" t="s">
        <v>195</v>
      </c>
    </row>
    <row r="10" spans="1:16" ht="21.95" customHeight="1" x14ac:dyDescent="0.25">
      <c r="A10" s="62" t="s">
        <v>80</v>
      </c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 t="s">
        <v>67</v>
      </c>
      <c r="M10" s="9" t="s">
        <v>71</v>
      </c>
      <c r="N10" s="24" t="s">
        <v>69</v>
      </c>
      <c r="O10" s="25"/>
      <c r="P10" s="26"/>
    </row>
    <row r="11" spans="1:16" ht="21.95" customHeight="1" x14ac:dyDescent="0.25">
      <c r="A11" s="69" t="s">
        <v>81</v>
      </c>
      <c r="B11" s="70" t="s">
        <v>67</v>
      </c>
      <c r="C11" s="71"/>
      <c r="D11" s="71"/>
      <c r="E11" s="71" t="s">
        <v>67</v>
      </c>
      <c r="F11" s="71"/>
      <c r="G11" s="71"/>
      <c r="H11" s="71" t="s">
        <v>67</v>
      </c>
      <c r="I11" s="71"/>
      <c r="J11" s="71" t="s">
        <v>67</v>
      </c>
      <c r="K11" s="71"/>
      <c r="L11" s="71"/>
      <c r="M11" s="72" t="s">
        <v>82</v>
      </c>
      <c r="N11" s="73" t="s">
        <v>75</v>
      </c>
      <c r="O11" s="74" t="s">
        <v>10</v>
      </c>
      <c r="P11" s="27" t="s">
        <v>83</v>
      </c>
    </row>
    <row r="12" spans="1:16" ht="21.95" customHeight="1" x14ac:dyDescent="0.25">
      <c r="A12" s="63" t="s">
        <v>84</v>
      </c>
      <c r="B12" s="64" t="s">
        <v>67</v>
      </c>
      <c r="C12" s="65" t="s">
        <v>67</v>
      </c>
      <c r="D12" s="65"/>
      <c r="E12" s="65" t="s">
        <v>67</v>
      </c>
      <c r="F12" s="65" t="s">
        <v>67</v>
      </c>
      <c r="G12" s="65" t="s">
        <v>67</v>
      </c>
      <c r="H12" s="65"/>
      <c r="I12" s="65" t="s">
        <v>67</v>
      </c>
      <c r="J12" s="65"/>
      <c r="K12" s="65" t="s">
        <v>67</v>
      </c>
      <c r="L12" s="65"/>
      <c r="M12" s="66" t="s">
        <v>82</v>
      </c>
      <c r="N12" s="67" t="s">
        <v>72</v>
      </c>
      <c r="O12" s="68"/>
      <c r="P12" s="21" t="s">
        <v>199</v>
      </c>
    </row>
    <row r="13" spans="1:16" ht="21.95" customHeight="1" x14ac:dyDescent="0.25">
      <c r="A13" s="63" t="s">
        <v>85</v>
      </c>
      <c r="B13" s="64" t="s">
        <v>67</v>
      </c>
      <c r="C13" s="65" t="s">
        <v>67</v>
      </c>
      <c r="D13" s="65"/>
      <c r="E13" s="65"/>
      <c r="F13" s="65" t="s">
        <v>67</v>
      </c>
      <c r="G13" s="65" t="s">
        <v>67</v>
      </c>
      <c r="H13" s="65"/>
      <c r="I13" s="65" t="s">
        <v>67</v>
      </c>
      <c r="J13" s="65" t="s">
        <v>67</v>
      </c>
      <c r="K13" s="65"/>
      <c r="L13" s="65"/>
      <c r="M13" s="66" t="s">
        <v>82</v>
      </c>
      <c r="N13" s="67" t="s">
        <v>72</v>
      </c>
      <c r="O13" s="68"/>
      <c r="P13" s="21" t="s">
        <v>198</v>
      </c>
    </row>
    <row r="14" spans="1:16" ht="21.95" customHeight="1" x14ac:dyDescent="0.25">
      <c r="A14" s="61" t="s">
        <v>86</v>
      </c>
      <c r="B14" s="18"/>
      <c r="C14" s="19" t="s">
        <v>67</v>
      </c>
      <c r="D14" s="19"/>
      <c r="E14" s="19" t="s">
        <v>67</v>
      </c>
      <c r="F14" s="19"/>
      <c r="G14" s="19" t="s">
        <v>67</v>
      </c>
      <c r="H14" s="19"/>
      <c r="I14" s="19" t="s">
        <v>67</v>
      </c>
      <c r="J14" s="19"/>
      <c r="K14" s="19"/>
      <c r="L14" s="19"/>
      <c r="M14" s="4" t="s">
        <v>82</v>
      </c>
      <c r="N14" s="5" t="s">
        <v>69</v>
      </c>
      <c r="O14" s="20" t="s">
        <v>10</v>
      </c>
      <c r="P14" s="21"/>
    </row>
    <row r="15" spans="1:16" ht="21.95" customHeight="1" x14ac:dyDescent="0.25">
      <c r="A15" s="63" t="s">
        <v>87</v>
      </c>
      <c r="B15" s="64"/>
      <c r="C15" s="65"/>
      <c r="D15" s="65" t="s">
        <v>67</v>
      </c>
      <c r="E15" s="65"/>
      <c r="F15" s="65"/>
      <c r="G15" s="65"/>
      <c r="H15" s="65"/>
      <c r="I15" s="65"/>
      <c r="J15" s="65"/>
      <c r="K15" s="65"/>
      <c r="L15" s="65"/>
      <c r="M15" s="66" t="s">
        <v>82</v>
      </c>
      <c r="N15" s="67" t="s">
        <v>88</v>
      </c>
      <c r="O15" s="68"/>
      <c r="P15" s="21" t="s">
        <v>198</v>
      </c>
    </row>
    <row r="16" spans="1:16" ht="21.95" customHeight="1" x14ac:dyDescent="0.25">
      <c r="A16" s="63" t="s">
        <v>89</v>
      </c>
      <c r="B16" s="64"/>
      <c r="C16" s="65"/>
      <c r="D16" s="65"/>
      <c r="E16" s="65"/>
      <c r="F16" s="65"/>
      <c r="G16" s="65"/>
      <c r="H16" s="65" t="s">
        <v>67</v>
      </c>
      <c r="I16" s="65"/>
      <c r="J16" s="65"/>
      <c r="K16" s="65"/>
      <c r="L16" s="65"/>
      <c r="M16" s="66" t="s">
        <v>82</v>
      </c>
      <c r="N16" s="67" t="s">
        <v>10</v>
      </c>
      <c r="O16" s="68"/>
      <c r="P16" s="21" t="s">
        <v>200</v>
      </c>
    </row>
    <row r="17" spans="1:16" ht="21.95" customHeight="1" x14ac:dyDescent="0.25">
      <c r="A17" s="63" t="s">
        <v>90</v>
      </c>
      <c r="B17" s="64"/>
      <c r="C17" s="65"/>
      <c r="D17" s="65"/>
      <c r="E17" s="65"/>
      <c r="F17" s="65"/>
      <c r="G17" s="65"/>
      <c r="H17" s="65"/>
      <c r="I17" s="65"/>
      <c r="J17" s="65"/>
      <c r="K17" s="65" t="s">
        <v>67</v>
      </c>
      <c r="L17" s="65" t="s">
        <v>67</v>
      </c>
      <c r="M17" s="66" t="s">
        <v>82</v>
      </c>
      <c r="N17" s="67" t="s">
        <v>10</v>
      </c>
      <c r="O17" s="68" t="s">
        <v>10</v>
      </c>
      <c r="P17" s="21" t="s">
        <v>91</v>
      </c>
    </row>
    <row r="18" spans="1:16" ht="21.95" customHeight="1" x14ac:dyDescent="0.25">
      <c r="A18" s="61" t="s">
        <v>92</v>
      </c>
      <c r="B18" s="18"/>
      <c r="C18" s="19"/>
      <c r="D18" s="19"/>
      <c r="E18" s="19"/>
      <c r="F18" s="19"/>
      <c r="G18" s="19"/>
      <c r="H18" s="19"/>
      <c r="I18" s="19" t="s">
        <v>67</v>
      </c>
      <c r="J18" s="19"/>
      <c r="K18" s="19"/>
      <c r="L18" s="19"/>
      <c r="M18" s="4" t="s">
        <v>82</v>
      </c>
      <c r="N18" s="5" t="s">
        <v>69</v>
      </c>
      <c r="O18" s="20"/>
      <c r="P18" s="21"/>
    </row>
    <row r="19" spans="1:16" ht="21.95" customHeight="1" x14ac:dyDescent="0.25">
      <c r="A19" s="63" t="s">
        <v>93</v>
      </c>
      <c r="B19" s="64" t="s">
        <v>67</v>
      </c>
      <c r="C19" s="65" t="s">
        <v>67</v>
      </c>
      <c r="D19" s="65"/>
      <c r="E19" s="65"/>
      <c r="F19" s="65"/>
      <c r="G19" s="65"/>
      <c r="H19" s="65"/>
      <c r="I19" s="65" t="s">
        <v>67</v>
      </c>
      <c r="J19" s="65" t="s">
        <v>67</v>
      </c>
      <c r="K19" s="65" t="s">
        <v>67</v>
      </c>
      <c r="L19" s="65" t="s">
        <v>67</v>
      </c>
      <c r="M19" s="66" t="s">
        <v>82</v>
      </c>
      <c r="N19" s="67" t="s">
        <v>94</v>
      </c>
      <c r="O19" s="68"/>
      <c r="P19" s="21" t="s">
        <v>202</v>
      </c>
    </row>
    <row r="20" spans="1:16" ht="21.95" customHeight="1" x14ac:dyDescent="0.25">
      <c r="A20" s="61" t="s">
        <v>95</v>
      </c>
      <c r="B20" s="18"/>
      <c r="C20" s="19"/>
      <c r="D20" s="19"/>
      <c r="E20" s="19"/>
      <c r="F20" s="19"/>
      <c r="G20" s="19" t="s">
        <v>67</v>
      </c>
      <c r="H20" s="19"/>
      <c r="I20" s="19"/>
      <c r="J20" s="19"/>
      <c r="K20" s="19"/>
      <c r="L20" s="19"/>
      <c r="M20" s="4" t="s">
        <v>82</v>
      </c>
      <c r="N20" s="5" t="s">
        <v>69</v>
      </c>
      <c r="O20" s="20"/>
      <c r="P20" s="21"/>
    </row>
    <row r="21" spans="1:16" ht="21.95" customHeight="1" x14ac:dyDescent="0.25">
      <c r="A21" s="63" t="s">
        <v>96</v>
      </c>
      <c r="B21" s="64"/>
      <c r="C21" s="65"/>
      <c r="D21" s="65"/>
      <c r="E21" s="65"/>
      <c r="F21" s="65"/>
      <c r="G21" s="65"/>
      <c r="H21" s="65"/>
      <c r="I21" s="65"/>
      <c r="J21" s="65"/>
      <c r="K21" s="65" t="s">
        <v>67</v>
      </c>
      <c r="L21" s="65"/>
      <c r="M21" s="66" t="s">
        <v>82</v>
      </c>
      <c r="N21" s="67" t="s">
        <v>88</v>
      </c>
      <c r="O21" s="68" t="s">
        <v>10</v>
      </c>
      <c r="P21" s="21" t="s">
        <v>196</v>
      </c>
    </row>
    <row r="22" spans="1:16" ht="21.95" customHeight="1" x14ac:dyDescent="0.25">
      <c r="A22" s="61" t="s">
        <v>97</v>
      </c>
      <c r="B22" s="18" t="s">
        <v>67</v>
      </c>
      <c r="C22" s="19"/>
      <c r="D22" s="19"/>
      <c r="E22" s="19"/>
      <c r="F22" s="19"/>
      <c r="G22" s="19" t="s">
        <v>67</v>
      </c>
      <c r="H22" s="19" t="s">
        <v>67</v>
      </c>
      <c r="I22" s="19"/>
      <c r="J22" s="19" t="s">
        <v>67</v>
      </c>
      <c r="K22" s="19"/>
      <c r="L22" s="19"/>
      <c r="M22" s="4" t="s">
        <v>82</v>
      </c>
      <c r="N22" s="5" t="s">
        <v>69</v>
      </c>
      <c r="O22" s="20"/>
      <c r="P22" s="21"/>
    </row>
    <row r="23" spans="1:16" ht="21.95" customHeight="1" thickBot="1" x14ac:dyDescent="0.3">
      <c r="A23" s="75" t="s">
        <v>98</v>
      </c>
      <c r="B23" s="76"/>
      <c r="C23" s="77"/>
      <c r="D23" s="77" t="s">
        <v>67</v>
      </c>
      <c r="E23" s="77"/>
      <c r="F23" s="77" t="s">
        <v>67</v>
      </c>
      <c r="G23" s="77"/>
      <c r="H23" s="77"/>
      <c r="I23" s="77"/>
      <c r="J23" s="77"/>
      <c r="K23" s="77"/>
      <c r="L23" s="77"/>
      <c r="M23" s="78" t="s">
        <v>82</v>
      </c>
      <c r="N23" s="79" t="s">
        <v>88</v>
      </c>
      <c r="O23" s="80" t="s">
        <v>10</v>
      </c>
      <c r="P23" s="28" t="s">
        <v>197</v>
      </c>
    </row>
    <row r="24" spans="1:16" ht="21.95" customHeight="1" thickTop="1" x14ac:dyDescent="0.25">
      <c r="A24" s="29" t="s">
        <v>99</v>
      </c>
      <c r="B24" s="30">
        <v>21</v>
      </c>
      <c r="C24" s="31" t="s">
        <v>68</v>
      </c>
      <c r="D24" s="32">
        <v>1</v>
      </c>
      <c r="E24" s="31" t="s">
        <v>71</v>
      </c>
      <c r="F24" s="32">
        <v>7</v>
      </c>
      <c r="G24" s="31" t="s">
        <v>100</v>
      </c>
      <c r="H24" s="33">
        <v>13</v>
      </c>
      <c r="I24" s="34" t="s">
        <v>101</v>
      </c>
      <c r="J24" s="32">
        <v>12</v>
      </c>
      <c r="K24" s="31" t="s">
        <v>102</v>
      </c>
      <c r="L24" s="32">
        <v>3</v>
      </c>
      <c r="M24" s="31" t="s">
        <v>100</v>
      </c>
      <c r="N24" s="35" t="s">
        <v>103</v>
      </c>
      <c r="O24" s="1"/>
      <c r="P24" s="2"/>
    </row>
    <row r="26" spans="1:16" ht="15.75" x14ac:dyDescent="0.25">
      <c r="A26" s="8" t="s">
        <v>205</v>
      </c>
    </row>
    <row r="27" spans="1:16" ht="15.75" x14ac:dyDescent="0.25">
      <c r="A27" s="8" t="s">
        <v>208</v>
      </c>
    </row>
    <row r="28" spans="1:16" ht="15.75" x14ac:dyDescent="0.25">
      <c r="A28" s="8" t="s">
        <v>206</v>
      </c>
    </row>
    <row r="30" spans="1:16" x14ac:dyDescent="0.25">
      <c r="A30" s="147" t="s">
        <v>194</v>
      </c>
    </row>
    <row r="31" spans="1:16" x14ac:dyDescent="0.25">
      <c r="A31" s="147" t="s">
        <v>207</v>
      </c>
    </row>
    <row r="33" spans="1:7" x14ac:dyDescent="0.25">
      <c r="A33" s="7" t="s">
        <v>213</v>
      </c>
      <c r="B33" s="168" t="s">
        <v>214</v>
      </c>
      <c r="C33" s="168"/>
      <c r="D33" s="168"/>
      <c r="E33" s="168"/>
      <c r="F33" s="168"/>
      <c r="G33" s="168"/>
    </row>
    <row r="34" spans="1:7" x14ac:dyDescent="0.25">
      <c r="B34" s="168" t="s">
        <v>215</v>
      </c>
      <c r="C34" s="168"/>
      <c r="D34" s="168"/>
      <c r="E34" s="168"/>
      <c r="F34" s="168"/>
      <c r="G34" s="168"/>
    </row>
  </sheetData>
  <mergeCells count="3">
    <mergeCell ref="A1:O1"/>
    <mergeCell ref="B33:G33"/>
    <mergeCell ref="B34:G34"/>
  </mergeCells>
  <hyperlinks>
    <hyperlink ref="B33" r:id="rId1"/>
    <hyperlink ref="C33" r:id="rId2" display="Stanton Glantz, UCSF Professor of Medicine, CTCRE director "/>
    <hyperlink ref="D33" r:id="rId3" display="Stanton Glantz, UCSF Professor of Medicine, CTCRE director "/>
    <hyperlink ref="E33" r:id="rId4" display="Stanton Glantz, UCSF Professor of Medicine, CTCRE director "/>
    <hyperlink ref="F33" r:id="rId5" display="Stanton Glantz, UCSF Professor of Medicine, CTCRE director "/>
    <hyperlink ref="G33" r:id="rId6" display="Stanton Glantz, UCSF Professor of Medicine, CTCRE director "/>
    <hyperlink ref="B34" r:id="rId7"/>
    <hyperlink ref="C34" r:id="rId8" display="Jono Polansky, Onbeyond LLC, Consultant to UCSF CTCRE "/>
    <hyperlink ref="D34" r:id="rId9" display="Jono Polansky, Onbeyond LLC, Consultant to UCSF CTCRE "/>
    <hyperlink ref="E34" r:id="rId10" display="Jono Polansky, Onbeyond LLC, Consultant to UCSF CTCRE "/>
    <hyperlink ref="F34" r:id="rId11" display="Jono Polansky, Onbeyond LLC, Consultant to UCSF CTCRE "/>
    <hyperlink ref="G34" r:id="rId12" display="Jono Polansky, Onbeyond LLC, Consultant to UCSF CTCRE 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8"/>
  <sheetViews>
    <sheetView workbookViewId="0">
      <selection activeCell="G47" sqref="G47"/>
    </sheetView>
  </sheetViews>
  <sheetFormatPr defaultColWidth="11.42578125" defaultRowHeight="15" x14ac:dyDescent="0.25"/>
  <cols>
    <col min="1" max="1" width="22.85546875" customWidth="1"/>
    <col min="2" max="2" width="6.85546875" customWidth="1"/>
    <col min="3" max="3" width="7.42578125" customWidth="1"/>
    <col min="4" max="4" width="6.7109375" customWidth="1"/>
    <col min="6" max="6" width="8.140625" customWidth="1"/>
    <col min="7" max="7" width="26.85546875" customWidth="1"/>
    <col min="8" max="8" width="7.28515625" customWidth="1"/>
    <col min="9" max="9" width="8" customWidth="1"/>
    <col min="10" max="10" width="10" customWidth="1"/>
    <col min="12" max="12" width="6.140625" customWidth="1"/>
    <col min="13" max="13" width="28.42578125" customWidth="1"/>
    <col min="14" max="14" width="7.140625" customWidth="1"/>
    <col min="16" max="16" width="9.42578125" customWidth="1"/>
    <col min="17" max="17" width="9.85546875" customWidth="1"/>
    <col min="18" max="18" width="3.85546875" customWidth="1"/>
    <col min="19" max="19" width="19.42578125" customWidth="1"/>
    <col min="20" max="20" width="8" customWidth="1"/>
    <col min="21" max="21" width="8.140625" customWidth="1"/>
    <col min="23" max="23" width="13.28515625" customWidth="1"/>
    <col min="24" max="24" width="3.42578125" customWidth="1"/>
    <col min="25" max="25" width="23.140625" customWidth="1"/>
    <col min="26" max="26" width="6.85546875" customWidth="1"/>
    <col min="27" max="27" width="8" customWidth="1"/>
    <col min="29" max="29" width="15.7109375" customWidth="1"/>
  </cols>
  <sheetData>
    <row r="1" spans="1:29" ht="27.95" customHeight="1" thickBot="1" x14ac:dyDescent="0.3">
      <c r="A1" s="194" t="s">
        <v>216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</row>
    <row r="2" spans="1:29" ht="15.75" thickTop="1" x14ac:dyDescent="0.25"/>
    <row r="3" spans="1:29" ht="15.75" thickBot="1" x14ac:dyDescent="0.3">
      <c r="A3" s="82">
        <v>2010</v>
      </c>
      <c r="B3" s="83" t="s">
        <v>106</v>
      </c>
      <c r="C3" s="83" t="s">
        <v>101</v>
      </c>
      <c r="D3" s="84" t="s">
        <v>190</v>
      </c>
      <c r="E3" s="84" t="s">
        <v>189</v>
      </c>
      <c r="F3" s="7"/>
      <c r="G3" s="82">
        <v>2011</v>
      </c>
      <c r="H3" s="83" t="s">
        <v>106</v>
      </c>
      <c r="I3" s="83" t="s">
        <v>101</v>
      </c>
      <c r="J3" s="84" t="s">
        <v>190</v>
      </c>
      <c r="K3" s="84" t="s">
        <v>189</v>
      </c>
      <c r="L3" s="7"/>
      <c r="M3" s="82">
        <v>2012</v>
      </c>
      <c r="N3" s="83" t="s">
        <v>106</v>
      </c>
      <c r="O3" s="83" t="s">
        <v>101</v>
      </c>
      <c r="P3" s="84" t="s">
        <v>190</v>
      </c>
      <c r="Q3" s="84" t="s">
        <v>189</v>
      </c>
      <c r="R3" s="7"/>
      <c r="S3" s="82">
        <v>2013</v>
      </c>
      <c r="T3" s="83" t="s">
        <v>106</v>
      </c>
      <c r="U3" s="83" t="s">
        <v>101</v>
      </c>
      <c r="V3" s="84" t="s">
        <v>188</v>
      </c>
      <c r="W3" s="84" t="s">
        <v>189</v>
      </c>
      <c r="Y3" s="82">
        <v>2014</v>
      </c>
      <c r="Z3" s="83" t="s">
        <v>106</v>
      </c>
      <c r="AA3" s="83" t="s">
        <v>101</v>
      </c>
      <c r="AB3" s="84" t="s">
        <v>188</v>
      </c>
      <c r="AC3" s="84" t="s">
        <v>189</v>
      </c>
    </row>
    <row r="4" spans="1:29" x14ac:dyDescent="0.25">
      <c r="A4" s="92" t="s">
        <v>107</v>
      </c>
      <c r="B4" s="93" t="s">
        <v>68</v>
      </c>
      <c r="C4" s="154" t="s">
        <v>10</v>
      </c>
      <c r="D4" s="93"/>
      <c r="E4" s="94" t="s">
        <v>108</v>
      </c>
      <c r="F4" s="85"/>
      <c r="G4" s="107" t="s">
        <v>109</v>
      </c>
      <c r="H4" s="108" t="s">
        <v>68</v>
      </c>
      <c r="I4" s="154" t="s">
        <v>10</v>
      </c>
      <c r="J4" s="109" t="s">
        <v>110</v>
      </c>
      <c r="K4" s="94" t="s">
        <v>133</v>
      </c>
      <c r="L4" s="85"/>
      <c r="M4" s="92" t="s">
        <v>111</v>
      </c>
      <c r="N4" s="93" t="s">
        <v>68</v>
      </c>
      <c r="O4" s="159" t="s">
        <v>6</v>
      </c>
      <c r="P4" s="93"/>
      <c r="Q4" s="94"/>
      <c r="R4" s="85"/>
      <c r="S4" s="92" t="s">
        <v>112</v>
      </c>
      <c r="T4" s="93" t="s">
        <v>71</v>
      </c>
      <c r="U4" s="154" t="s">
        <v>10</v>
      </c>
      <c r="V4" s="93"/>
      <c r="W4" s="94"/>
      <c r="Y4" s="120" t="s">
        <v>66</v>
      </c>
      <c r="Z4" s="123" t="s">
        <v>68</v>
      </c>
      <c r="AA4" s="160" t="s">
        <v>6</v>
      </c>
      <c r="AB4" s="90"/>
      <c r="AC4" s="96"/>
    </row>
    <row r="5" spans="1:29" x14ac:dyDescent="0.25">
      <c r="A5" s="95" t="s">
        <v>113</v>
      </c>
      <c r="B5" s="90" t="s">
        <v>71</v>
      </c>
      <c r="C5" s="155" t="s">
        <v>10</v>
      </c>
      <c r="D5" s="90"/>
      <c r="E5" s="96"/>
      <c r="F5" s="85"/>
      <c r="G5" s="110" t="s">
        <v>114</v>
      </c>
      <c r="H5" s="90" t="s">
        <v>71</v>
      </c>
      <c r="I5" s="155" t="s">
        <v>10</v>
      </c>
      <c r="J5" s="91"/>
      <c r="K5" s="96"/>
      <c r="L5" s="85"/>
      <c r="M5" s="95" t="s">
        <v>115</v>
      </c>
      <c r="N5" s="90" t="s">
        <v>71</v>
      </c>
      <c r="O5" s="155" t="s">
        <v>10</v>
      </c>
      <c r="P5" s="90"/>
      <c r="Q5" s="96"/>
      <c r="R5" s="85"/>
      <c r="S5" s="95" t="s">
        <v>116</v>
      </c>
      <c r="T5" s="90" t="s">
        <v>71</v>
      </c>
      <c r="U5" s="155" t="s">
        <v>10</v>
      </c>
      <c r="V5" s="90" t="s">
        <v>10</v>
      </c>
      <c r="W5" s="96"/>
      <c r="Y5" s="120" t="s">
        <v>79</v>
      </c>
      <c r="Z5" s="123" t="s">
        <v>71</v>
      </c>
      <c r="AA5" s="161" t="s">
        <v>10</v>
      </c>
      <c r="AB5" s="90"/>
      <c r="AC5" s="96"/>
    </row>
    <row r="6" spans="1:29" x14ac:dyDescent="0.25">
      <c r="A6" s="95" t="s">
        <v>117</v>
      </c>
      <c r="B6" s="90" t="s">
        <v>71</v>
      </c>
      <c r="C6" s="156" t="s">
        <v>6</v>
      </c>
      <c r="D6" s="90"/>
      <c r="E6" s="96"/>
      <c r="F6" s="85"/>
      <c r="G6" s="110" t="s">
        <v>118</v>
      </c>
      <c r="H6" s="90" t="s">
        <v>71</v>
      </c>
      <c r="I6" s="155" t="s">
        <v>119</v>
      </c>
      <c r="J6" s="91"/>
      <c r="K6" s="96"/>
      <c r="L6" s="85"/>
      <c r="M6" s="95" t="s">
        <v>120</v>
      </c>
      <c r="N6" s="90" t="s">
        <v>71</v>
      </c>
      <c r="O6" s="156" t="s">
        <v>6</v>
      </c>
      <c r="P6" s="90"/>
      <c r="Q6" s="96"/>
      <c r="R6" s="85"/>
      <c r="S6" s="95" t="s">
        <v>121</v>
      </c>
      <c r="T6" s="90" t="s">
        <v>71</v>
      </c>
      <c r="U6" s="156" t="s">
        <v>6</v>
      </c>
      <c r="V6" s="90"/>
      <c r="W6" s="96"/>
      <c r="Y6" s="120" t="s">
        <v>80</v>
      </c>
      <c r="Z6" s="123" t="s">
        <v>71</v>
      </c>
      <c r="AA6" s="162" t="s">
        <v>6</v>
      </c>
      <c r="AB6" s="90"/>
      <c r="AC6" s="96"/>
    </row>
    <row r="7" spans="1:29" x14ac:dyDescent="0.25">
      <c r="A7" s="95" t="s">
        <v>122</v>
      </c>
      <c r="B7" s="90" t="s">
        <v>71</v>
      </c>
      <c r="C7" s="156" t="s">
        <v>6</v>
      </c>
      <c r="D7" s="90"/>
      <c r="E7" s="96"/>
      <c r="F7" s="85"/>
      <c r="G7" s="110" t="s">
        <v>123</v>
      </c>
      <c r="H7" s="111" t="s">
        <v>71</v>
      </c>
      <c r="I7" s="158" t="s">
        <v>6</v>
      </c>
      <c r="J7" s="91"/>
      <c r="K7" s="96"/>
      <c r="L7" s="85"/>
      <c r="M7" s="95" t="s">
        <v>124</v>
      </c>
      <c r="N7" s="90" t="s">
        <v>71</v>
      </c>
      <c r="O7" s="155" t="s">
        <v>10</v>
      </c>
      <c r="P7" s="90"/>
      <c r="Q7" s="96"/>
      <c r="R7" s="85"/>
      <c r="S7" s="95" t="s">
        <v>125</v>
      </c>
      <c r="T7" s="90" t="s">
        <v>71</v>
      </c>
      <c r="U7" s="155" t="s">
        <v>10</v>
      </c>
      <c r="V7" s="90" t="s">
        <v>10</v>
      </c>
      <c r="W7" s="96"/>
      <c r="Y7" s="120" t="s">
        <v>74</v>
      </c>
      <c r="Z7" s="123" t="s">
        <v>71</v>
      </c>
      <c r="AA7" s="161" t="s">
        <v>10</v>
      </c>
      <c r="AB7" s="90" t="s">
        <v>10</v>
      </c>
      <c r="AC7" s="96"/>
    </row>
    <row r="8" spans="1:29" x14ac:dyDescent="0.25">
      <c r="A8" s="95" t="s">
        <v>126</v>
      </c>
      <c r="B8" s="90" t="s">
        <v>71</v>
      </c>
      <c r="C8" s="156" t="s">
        <v>6</v>
      </c>
      <c r="D8" s="90"/>
      <c r="E8" s="96"/>
      <c r="F8" s="85"/>
      <c r="G8" s="110" t="s">
        <v>127</v>
      </c>
      <c r="H8" s="90" t="s">
        <v>71</v>
      </c>
      <c r="I8" s="156" t="s">
        <v>6</v>
      </c>
      <c r="J8" s="91"/>
      <c r="K8" s="96"/>
      <c r="L8" s="85"/>
      <c r="M8" s="95" t="s">
        <v>128</v>
      </c>
      <c r="N8" s="90" t="s">
        <v>71</v>
      </c>
      <c r="O8" s="155" t="s">
        <v>10</v>
      </c>
      <c r="P8" s="90" t="s">
        <v>10</v>
      </c>
      <c r="Q8" s="96"/>
      <c r="R8" s="85"/>
      <c r="S8" s="95" t="s">
        <v>129</v>
      </c>
      <c r="T8" s="90" t="s">
        <v>71</v>
      </c>
      <c r="U8" s="155" t="s">
        <v>10</v>
      </c>
      <c r="V8" s="90" t="s">
        <v>10</v>
      </c>
      <c r="W8" s="96" t="s">
        <v>130</v>
      </c>
      <c r="Y8" s="120" t="s">
        <v>78</v>
      </c>
      <c r="Z8" s="123" t="s">
        <v>71</v>
      </c>
      <c r="AA8" s="162" t="s">
        <v>6</v>
      </c>
      <c r="AB8" s="90"/>
      <c r="AC8" s="96"/>
    </row>
    <row r="9" spans="1:29" x14ac:dyDescent="0.25">
      <c r="A9" s="95" t="s">
        <v>131</v>
      </c>
      <c r="B9" s="90" t="s">
        <v>71</v>
      </c>
      <c r="C9" s="155" t="s">
        <v>10</v>
      </c>
      <c r="D9" s="90" t="s">
        <v>10</v>
      </c>
      <c r="E9" s="96"/>
      <c r="F9" s="85"/>
      <c r="G9" s="110" t="s">
        <v>132</v>
      </c>
      <c r="H9" s="111" t="s">
        <v>71</v>
      </c>
      <c r="I9" s="155" t="s">
        <v>10</v>
      </c>
      <c r="J9" s="91" t="s">
        <v>110</v>
      </c>
      <c r="K9" s="96" t="s">
        <v>133</v>
      </c>
      <c r="L9" s="85"/>
      <c r="M9" s="95" t="s">
        <v>134</v>
      </c>
      <c r="N9" s="90" t="s">
        <v>71</v>
      </c>
      <c r="O9" s="155" t="s">
        <v>10</v>
      </c>
      <c r="P9" s="90"/>
      <c r="Q9" s="96" t="s">
        <v>133</v>
      </c>
      <c r="R9" s="85"/>
      <c r="S9" s="95" t="s">
        <v>135</v>
      </c>
      <c r="T9" s="90" t="s">
        <v>71</v>
      </c>
      <c r="U9" s="155" t="s">
        <v>10</v>
      </c>
      <c r="V9" s="90"/>
      <c r="W9" s="96" t="s">
        <v>133</v>
      </c>
      <c r="Y9" s="120" t="s">
        <v>70</v>
      </c>
      <c r="Z9" s="123" t="s">
        <v>71</v>
      </c>
      <c r="AA9" s="161" t="s">
        <v>10</v>
      </c>
      <c r="AB9" s="90" t="s">
        <v>110</v>
      </c>
      <c r="AC9" s="96" t="s">
        <v>191</v>
      </c>
    </row>
    <row r="10" spans="1:29" x14ac:dyDescent="0.25">
      <c r="A10" s="95" t="s">
        <v>136</v>
      </c>
      <c r="B10" s="90" t="s">
        <v>71</v>
      </c>
      <c r="C10" s="155" t="s">
        <v>10</v>
      </c>
      <c r="D10" s="90" t="s">
        <v>10</v>
      </c>
      <c r="E10" s="96"/>
      <c r="F10" s="85"/>
      <c r="G10" s="110" t="s">
        <v>137</v>
      </c>
      <c r="H10" s="111" t="s">
        <v>71</v>
      </c>
      <c r="I10" s="155" t="s">
        <v>10</v>
      </c>
      <c r="J10" s="91" t="s">
        <v>10</v>
      </c>
      <c r="K10" s="96"/>
      <c r="L10" s="85"/>
      <c r="M10" s="95" t="s">
        <v>138</v>
      </c>
      <c r="N10" s="90" t="s">
        <v>71</v>
      </c>
      <c r="O10" s="155" t="s">
        <v>10</v>
      </c>
      <c r="P10" s="90"/>
      <c r="Q10" s="96" t="s">
        <v>133</v>
      </c>
      <c r="R10" s="85"/>
      <c r="S10" s="95" t="s">
        <v>139</v>
      </c>
      <c r="T10" s="90" t="s">
        <v>82</v>
      </c>
      <c r="U10" s="155" t="s">
        <v>10</v>
      </c>
      <c r="V10" s="90" t="s">
        <v>110</v>
      </c>
      <c r="W10" s="96"/>
      <c r="Y10" s="120" t="s">
        <v>76</v>
      </c>
      <c r="Z10" s="123" t="s">
        <v>71</v>
      </c>
      <c r="AA10" s="162" t="s">
        <v>6</v>
      </c>
      <c r="AB10" s="90" t="s">
        <v>10</v>
      </c>
      <c r="AC10" s="96"/>
    </row>
    <row r="11" spans="1:29" x14ac:dyDescent="0.25">
      <c r="A11" s="95" t="s">
        <v>140</v>
      </c>
      <c r="B11" s="90" t="s">
        <v>71</v>
      </c>
      <c r="C11" s="155" t="s">
        <v>10</v>
      </c>
      <c r="D11" s="90"/>
      <c r="E11" s="96"/>
      <c r="F11" s="85"/>
      <c r="G11" s="110" t="s">
        <v>141</v>
      </c>
      <c r="H11" s="111" t="s">
        <v>71</v>
      </c>
      <c r="I11" s="155" t="s">
        <v>10</v>
      </c>
      <c r="J11" s="91"/>
      <c r="K11" s="96"/>
      <c r="L11" s="85"/>
      <c r="M11" s="95" t="s">
        <v>142</v>
      </c>
      <c r="N11" s="90" t="s">
        <v>71</v>
      </c>
      <c r="O11" s="155" t="s">
        <v>10</v>
      </c>
      <c r="P11" s="90"/>
      <c r="Q11" s="96"/>
      <c r="R11" s="85"/>
      <c r="S11" s="95" t="s">
        <v>143</v>
      </c>
      <c r="T11" s="90" t="s">
        <v>82</v>
      </c>
      <c r="U11" s="155" t="s">
        <v>10</v>
      </c>
      <c r="V11" s="90" t="s">
        <v>110</v>
      </c>
      <c r="W11" s="96"/>
      <c r="Y11" s="120" t="s">
        <v>77</v>
      </c>
      <c r="Z11" s="123" t="s">
        <v>71</v>
      </c>
      <c r="AA11" s="163" t="s">
        <v>6</v>
      </c>
      <c r="AB11" s="90"/>
      <c r="AC11" s="96"/>
    </row>
    <row r="12" spans="1:29" x14ac:dyDescent="0.25">
      <c r="A12" s="95" t="s">
        <v>144</v>
      </c>
      <c r="B12" s="90" t="s">
        <v>82</v>
      </c>
      <c r="C12" s="156" t="s">
        <v>6</v>
      </c>
      <c r="D12" s="90" t="s">
        <v>10</v>
      </c>
      <c r="E12" s="96"/>
      <c r="F12" s="85"/>
      <c r="G12" s="110" t="s">
        <v>145</v>
      </c>
      <c r="H12" s="111" t="s">
        <v>71</v>
      </c>
      <c r="I12" s="155" t="s">
        <v>10</v>
      </c>
      <c r="J12" s="91"/>
      <c r="K12" s="96"/>
      <c r="L12" s="85"/>
      <c r="M12" s="95" t="s">
        <v>146</v>
      </c>
      <c r="N12" s="90" t="s">
        <v>71</v>
      </c>
      <c r="O12" s="156" t="s">
        <v>6</v>
      </c>
      <c r="P12" s="90"/>
      <c r="Q12" s="96"/>
      <c r="R12" s="85"/>
      <c r="S12" s="95" t="s">
        <v>147</v>
      </c>
      <c r="T12" s="90" t="s">
        <v>82</v>
      </c>
      <c r="U12" s="155" t="s">
        <v>10</v>
      </c>
      <c r="V12" s="90"/>
      <c r="W12" s="96"/>
      <c r="Y12" s="120" t="s">
        <v>81</v>
      </c>
      <c r="Z12" s="123" t="s">
        <v>82</v>
      </c>
      <c r="AA12" s="161" t="s">
        <v>10</v>
      </c>
      <c r="AB12" s="90" t="s">
        <v>10</v>
      </c>
      <c r="AC12" s="96"/>
    </row>
    <row r="13" spans="1:29" x14ac:dyDescent="0.25">
      <c r="A13" s="95" t="s">
        <v>148</v>
      </c>
      <c r="B13" s="90" t="s">
        <v>82</v>
      </c>
      <c r="C13" s="155" t="s">
        <v>10</v>
      </c>
      <c r="D13" s="90"/>
      <c r="E13" s="96"/>
      <c r="F13" s="85"/>
      <c r="G13" s="110" t="s">
        <v>149</v>
      </c>
      <c r="H13" s="111" t="s">
        <v>71</v>
      </c>
      <c r="I13" s="155" t="s">
        <v>10</v>
      </c>
      <c r="J13" s="91" t="s">
        <v>10</v>
      </c>
      <c r="K13" s="96"/>
      <c r="L13" s="85"/>
      <c r="M13" s="95" t="s">
        <v>150</v>
      </c>
      <c r="N13" s="90" t="s">
        <v>82</v>
      </c>
      <c r="O13" s="155" t="s">
        <v>10</v>
      </c>
      <c r="P13" s="90"/>
      <c r="Q13" s="96"/>
      <c r="R13" s="85"/>
      <c r="S13" s="95" t="s">
        <v>151</v>
      </c>
      <c r="T13" s="90" t="s">
        <v>82</v>
      </c>
      <c r="U13" s="155" t="s">
        <v>10</v>
      </c>
      <c r="V13" s="90"/>
      <c r="W13" s="96"/>
      <c r="Y13" s="120" t="s">
        <v>84</v>
      </c>
      <c r="Z13" s="123" t="s">
        <v>82</v>
      </c>
      <c r="AA13" s="161" t="s">
        <v>10</v>
      </c>
      <c r="AB13" s="90"/>
      <c r="AC13" s="96"/>
    </row>
    <row r="14" spans="1:29" x14ac:dyDescent="0.25">
      <c r="A14" s="95" t="s">
        <v>152</v>
      </c>
      <c r="B14" s="90" t="s">
        <v>82</v>
      </c>
      <c r="C14" s="155" t="s">
        <v>10</v>
      </c>
      <c r="D14" s="90"/>
      <c r="E14" s="96"/>
      <c r="F14" s="85"/>
      <c r="G14" s="110" t="s">
        <v>153</v>
      </c>
      <c r="H14" s="111" t="s">
        <v>71</v>
      </c>
      <c r="I14" s="155" t="s">
        <v>10</v>
      </c>
      <c r="J14" s="91"/>
      <c r="K14" s="96"/>
      <c r="L14" s="85"/>
      <c r="M14" s="95" t="s">
        <v>154</v>
      </c>
      <c r="N14" s="90" t="s">
        <v>82</v>
      </c>
      <c r="O14" s="155" t="s">
        <v>10</v>
      </c>
      <c r="P14" s="90" t="s">
        <v>110</v>
      </c>
      <c r="Q14" s="96"/>
      <c r="R14" s="85"/>
      <c r="S14" s="95" t="s">
        <v>155</v>
      </c>
      <c r="T14" s="90" t="s">
        <v>82</v>
      </c>
      <c r="U14" s="155" t="s">
        <v>10</v>
      </c>
      <c r="V14" s="90" t="s">
        <v>10</v>
      </c>
      <c r="W14" s="96"/>
      <c r="Y14" s="120" t="s">
        <v>85</v>
      </c>
      <c r="Z14" s="123" t="s">
        <v>82</v>
      </c>
      <c r="AA14" s="161" t="s">
        <v>10</v>
      </c>
      <c r="AB14" s="90"/>
      <c r="AC14" s="96"/>
    </row>
    <row r="15" spans="1:29" x14ac:dyDescent="0.25">
      <c r="A15" s="95" t="s">
        <v>156</v>
      </c>
      <c r="B15" s="90" t="s">
        <v>82</v>
      </c>
      <c r="C15" s="155" t="s">
        <v>10</v>
      </c>
      <c r="D15" s="90"/>
      <c r="E15" s="96"/>
      <c r="F15" s="85"/>
      <c r="G15" s="110" t="s">
        <v>157</v>
      </c>
      <c r="H15" s="111" t="s">
        <v>71</v>
      </c>
      <c r="I15" s="155" t="s">
        <v>10</v>
      </c>
      <c r="J15" s="91"/>
      <c r="K15" s="96"/>
      <c r="L15" s="85"/>
      <c r="M15" s="95" t="s">
        <v>158</v>
      </c>
      <c r="N15" s="90" t="s">
        <v>82</v>
      </c>
      <c r="O15" s="155" t="s">
        <v>10</v>
      </c>
      <c r="P15" s="90"/>
      <c r="Q15" s="96"/>
      <c r="R15" s="85"/>
      <c r="S15" s="95" t="s">
        <v>159</v>
      </c>
      <c r="T15" s="90" t="s">
        <v>82</v>
      </c>
      <c r="U15" s="156" t="s">
        <v>6</v>
      </c>
      <c r="V15" s="90"/>
      <c r="W15" s="96"/>
      <c r="Y15" s="120" t="s">
        <v>86</v>
      </c>
      <c r="Z15" s="123" t="s">
        <v>82</v>
      </c>
      <c r="AA15" s="162" t="s">
        <v>6</v>
      </c>
      <c r="AB15" s="90" t="s">
        <v>10</v>
      </c>
      <c r="AC15" s="96"/>
    </row>
    <row r="16" spans="1:29" x14ac:dyDescent="0.25">
      <c r="A16" s="95" t="s">
        <v>160</v>
      </c>
      <c r="B16" s="90" t="s">
        <v>82</v>
      </c>
      <c r="C16" s="155" t="s">
        <v>10</v>
      </c>
      <c r="D16" s="90"/>
      <c r="E16" s="96"/>
      <c r="F16" s="85"/>
      <c r="G16" s="110" t="s">
        <v>161</v>
      </c>
      <c r="H16" s="111" t="s">
        <v>71</v>
      </c>
      <c r="I16" s="155" t="s">
        <v>10</v>
      </c>
      <c r="J16" s="91"/>
      <c r="K16" s="96"/>
      <c r="L16" s="85"/>
      <c r="M16" s="95" t="s">
        <v>162</v>
      </c>
      <c r="N16" s="90" t="s">
        <v>82</v>
      </c>
      <c r="O16" s="155" t="s">
        <v>10</v>
      </c>
      <c r="P16" s="90"/>
      <c r="Q16" s="96"/>
      <c r="R16" s="85"/>
      <c r="S16" s="95" t="s">
        <v>163</v>
      </c>
      <c r="T16" s="90" t="s">
        <v>82</v>
      </c>
      <c r="U16" s="155" t="s">
        <v>10</v>
      </c>
      <c r="V16" s="90"/>
      <c r="W16" s="96"/>
      <c r="Y16" s="120" t="s">
        <v>87</v>
      </c>
      <c r="Z16" s="123" t="s">
        <v>82</v>
      </c>
      <c r="AA16" s="161" t="s">
        <v>10</v>
      </c>
      <c r="AB16" s="90"/>
      <c r="AC16" s="96"/>
    </row>
    <row r="17" spans="1:29" x14ac:dyDescent="0.25">
      <c r="A17" s="95" t="s">
        <v>164</v>
      </c>
      <c r="B17" s="90" t="s">
        <v>82</v>
      </c>
      <c r="C17" s="155" t="s">
        <v>10</v>
      </c>
      <c r="D17" s="90"/>
      <c r="E17" s="96"/>
      <c r="F17" s="85"/>
      <c r="G17" s="110" t="s">
        <v>165</v>
      </c>
      <c r="H17" s="90" t="s">
        <v>82</v>
      </c>
      <c r="I17" s="155" t="s">
        <v>10</v>
      </c>
      <c r="J17" s="91"/>
      <c r="K17" s="96"/>
      <c r="L17" s="85"/>
      <c r="M17" s="95" t="s">
        <v>166</v>
      </c>
      <c r="N17" s="90" t="s">
        <v>82</v>
      </c>
      <c r="O17" s="156" t="s">
        <v>6</v>
      </c>
      <c r="P17" s="90"/>
      <c r="Q17" s="96"/>
      <c r="R17" s="85"/>
      <c r="S17" s="95" t="s">
        <v>167</v>
      </c>
      <c r="T17" s="90" t="s">
        <v>82</v>
      </c>
      <c r="U17" s="155" t="s">
        <v>10</v>
      </c>
      <c r="V17" s="90"/>
      <c r="W17" s="96"/>
      <c r="Y17" s="120" t="s">
        <v>89</v>
      </c>
      <c r="Z17" s="123" t="s">
        <v>82</v>
      </c>
      <c r="AA17" s="161" t="s">
        <v>10</v>
      </c>
      <c r="AB17" s="90"/>
      <c r="AC17" s="96"/>
    </row>
    <row r="18" spans="1:29" x14ac:dyDescent="0.25">
      <c r="A18" s="95" t="s">
        <v>168</v>
      </c>
      <c r="B18" s="90" t="s">
        <v>82</v>
      </c>
      <c r="C18" s="155" t="s">
        <v>10</v>
      </c>
      <c r="D18" s="90"/>
      <c r="E18" s="96"/>
      <c r="F18" s="85"/>
      <c r="G18" s="110" t="s">
        <v>169</v>
      </c>
      <c r="H18" s="90" t="s">
        <v>82</v>
      </c>
      <c r="I18" s="155" t="s">
        <v>10</v>
      </c>
      <c r="J18" s="91"/>
      <c r="K18" s="96"/>
      <c r="L18" s="85"/>
      <c r="M18" s="95" t="s">
        <v>170</v>
      </c>
      <c r="N18" s="90" t="s">
        <v>82</v>
      </c>
      <c r="O18" s="155" t="s">
        <v>10</v>
      </c>
      <c r="P18" s="90"/>
      <c r="Q18" s="96"/>
      <c r="R18" s="85"/>
      <c r="S18" s="95" t="s">
        <v>171</v>
      </c>
      <c r="T18" s="90" t="s">
        <v>82</v>
      </c>
      <c r="U18" s="156" t="s">
        <v>6</v>
      </c>
      <c r="V18" s="90"/>
      <c r="W18" s="96"/>
      <c r="Y18" s="120" t="s">
        <v>90</v>
      </c>
      <c r="Z18" s="123" t="s">
        <v>82</v>
      </c>
      <c r="AA18" s="161" t="s">
        <v>10</v>
      </c>
      <c r="AB18" s="90" t="s">
        <v>110</v>
      </c>
      <c r="AC18" s="96"/>
    </row>
    <row r="19" spans="1:29" ht="15.75" thickBot="1" x14ac:dyDescent="0.3">
      <c r="A19" s="95" t="s">
        <v>172</v>
      </c>
      <c r="B19" s="90" t="s">
        <v>82</v>
      </c>
      <c r="C19" s="155" t="s">
        <v>10</v>
      </c>
      <c r="D19" s="90"/>
      <c r="E19" s="96"/>
      <c r="F19" s="85"/>
      <c r="G19" s="110" t="s">
        <v>173</v>
      </c>
      <c r="H19" s="90" t="s">
        <v>82</v>
      </c>
      <c r="I19" s="155" t="s">
        <v>10</v>
      </c>
      <c r="J19" s="91"/>
      <c r="K19" s="96"/>
      <c r="L19" s="85"/>
      <c r="M19" s="95" t="s">
        <v>174</v>
      </c>
      <c r="N19" s="90" t="s">
        <v>82</v>
      </c>
      <c r="O19" s="155" t="s">
        <v>10</v>
      </c>
      <c r="P19" s="90" t="s">
        <v>10</v>
      </c>
      <c r="Q19" s="96"/>
      <c r="R19" s="85"/>
      <c r="S19" s="114" t="s">
        <v>175</v>
      </c>
      <c r="T19" s="105" t="s">
        <v>82</v>
      </c>
      <c r="U19" s="157" t="s">
        <v>10</v>
      </c>
      <c r="V19" s="105" t="s">
        <v>10</v>
      </c>
      <c r="W19" s="106"/>
      <c r="Y19" s="121" t="s">
        <v>92</v>
      </c>
      <c r="Z19" s="123" t="s">
        <v>82</v>
      </c>
      <c r="AA19" s="162" t="s">
        <v>6</v>
      </c>
      <c r="AB19" s="90"/>
      <c r="AC19" s="96"/>
    </row>
    <row r="20" spans="1:29" ht="16.5" thickTop="1" thickBot="1" x14ac:dyDescent="0.3">
      <c r="A20" s="104" t="s">
        <v>176</v>
      </c>
      <c r="B20" s="105" t="s">
        <v>82</v>
      </c>
      <c r="C20" s="157" t="s">
        <v>10</v>
      </c>
      <c r="D20" s="105"/>
      <c r="E20" s="106"/>
      <c r="F20" s="85"/>
      <c r="G20" s="110" t="s">
        <v>177</v>
      </c>
      <c r="H20" s="90" t="s">
        <v>82</v>
      </c>
      <c r="I20" s="155" t="s">
        <v>10</v>
      </c>
      <c r="J20" s="91"/>
      <c r="K20" s="96"/>
      <c r="L20" s="85"/>
      <c r="M20" s="104" t="s">
        <v>178</v>
      </c>
      <c r="N20" s="105" t="s">
        <v>82</v>
      </c>
      <c r="O20" s="157" t="s">
        <v>10</v>
      </c>
      <c r="P20" s="105" t="s">
        <v>110</v>
      </c>
      <c r="Q20" s="106"/>
      <c r="R20" s="85"/>
      <c r="S20" s="95"/>
      <c r="T20" s="90"/>
      <c r="U20" s="90"/>
      <c r="V20" s="90"/>
      <c r="W20" s="96"/>
      <c r="Y20" s="120" t="s">
        <v>93</v>
      </c>
      <c r="Z20" s="123" t="s">
        <v>82</v>
      </c>
      <c r="AA20" s="161" t="s">
        <v>10</v>
      </c>
      <c r="AB20" s="90"/>
      <c r="AC20" s="96"/>
    </row>
    <row r="21" spans="1:29" ht="15.75" thickTop="1" x14ac:dyDescent="0.25">
      <c r="A21" s="95"/>
      <c r="B21" s="90"/>
      <c r="C21" s="90"/>
      <c r="D21" s="90"/>
      <c r="E21" s="96"/>
      <c r="F21" s="85"/>
      <c r="G21" s="110" t="s">
        <v>179</v>
      </c>
      <c r="H21" s="111" t="s">
        <v>82</v>
      </c>
      <c r="I21" s="155" t="s">
        <v>10</v>
      </c>
      <c r="J21" s="91" t="s">
        <v>10</v>
      </c>
      <c r="K21" s="96"/>
      <c r="L21" s="85"/>
      <c r="M21" s="95"/>
      <c r="N21" s="90"/>
      <c r="O21" s="90"/>
      <c r="P21" s="90"/>
      <c r="Q21" s="96"/>
      <c r="R21" s="85"/>
      <c r="S21" s="97" t="s">
        <v>102</v>
      </c>
      <c r="T21" s="90">
        <v>6</v>
      </c>
      <c r="U21" s="91">
        <v>0.375</v>
      </c>
      <c r="W21" s="96"/>
      <c r="Y21" s="121" t="s">
        <v>95</v>
      </c>
      <c r="Z21" s="123" t="s">
        <v>82</v>
      </c>
      <c r="AA21" s="162" t="s">
        <v>6</v>
      </c>
      <c r="AB21" s="112"/>
      <c r="AC21" s="96"/>
    </row>
    <row r="22" spans="1:29" x14ac:dyDescent="0.25">
      <c r="A22" s="97" t="s">
        <v>102</v>
      </c>
      <c r="B22" s="90">
        <v>8</v>
      </c>
      <c r="C22" s="91">
        <v>0.47058823529411764</v>
      </c>
      <c r="D22" s="90"/>
      <c r="E22" s="96"/>
      <c r="F22" s="85"/>
      <c r="G22" s="110" t="s">
        <v>180</v>
      </c>
      <c r="H22" s="111" t="s">
        <v>82</v>
      </c>
      <c r="I22" s="155" t="s">
        <v>10</v>
      </c>
      <c r="J22" s="91"/>
      <c r="K22" s="96"/>
      <c r="L22" s="85"/>
      <c r="M22" s="97" t="s">
        <v>102</v>
      </c>
      <c r="N22" s="90">
        <v>9</v>
      </c>
      <c r="O22" s="91">
        <v>0.52941176470588236</v>
      </c>
      <c r="P22" s="112"/>
      <c r="Q22" s="96"/>
      <c r="R22" s="85"/>
      <c r="S22" s="97" t="s">
        <v>100</v>
      </c>
      <c r="T22" s="90">
        <v>10</v>
      </c>
      <c r="U22" s="91">
        <v>0.625</v>
      </c>
      <c r="W22" s="96"/>
      <c r="Y22" s="121" t="s">
        <v>96</v>
      </c>
      <c r="Z22" s="123" t="s">
        <v>82</v>
      </c>
      <c r="AA22" s="161" t="s">
        <v>10</v>
      </c>
      <c r="AB22" s="112" t="s">
        <v>10</v>
      </c>
      <c r="AC22" s="96"/>
    </row>
    <row r="23" spans="1:29" x14ac:dyDescent="0.25">
      <c r="A23" s="97" t="s">
        <v>100</v>
      </c>
      <c r="B23" s="90">
        <v>9</v>
      </c>
      <c r="C23" s="91">
        <v>0.52941176470588236</v>
      </c>
      <c r="D23" s="90"/>
      <c r="E23" s="96"/>
      <c r="F23" s="85"/>
      <c r="G23" s="110" t="s">
        <v>181</v>
      </c>
      <c r="H23" s="111" t="s">
        <v>82</v>
      </c>
      <c r="I23" s="155" t="s">
        <v>10</v>
      </c>
      <c r="J23" s="91"/>
      <c r="K23" s="96"/>
      <c r="L23" s="85"/>
      <c r="M23" s="97" t="s">
        <v>100</v>
      </c>
      <c r="N23" s="90">
        <v>8</v>
      </c>
      <c r="O23" s="91">
        <v>0.47058823529411764</v>
      </c>
      <c r="P23" s="112"/>
      <c r="Q23" s="96"/>
      <c r="R23" s="85"/>
      <c r="S23" s="97" t="s">
        <v>182</v>
      </c>
      <c r="T23" s="90">
        <v>16</v>
      </c>
      <c r="U23" s="91"/>
      <c r="W23" s="96"/>
      <c r="Y23" s="121" t="s">
        <v>97</v>
      </c>
      <c r="Z23" s="123" t="s">
        <v>82</v>
      </c>
      <c r="AA23" s="162" t="s">
        <v>6</v>
      </c>
      <c r="AB23" s="112"/>
      <c r="AC23" s="96"/>
    </row>
    <row r="24" spans="1:29" ht="15.75" thickBot="1" x14ac:dyDescent="0.3">
      <c r="A24" s="97" t="s">
        <v>182</v>
      </c>
      <c r="B24" s="90">
        <v>17</v>
      </c>
      <c r="C24" s="90"/>
      <c r="D24" s="90"/>
      <c r="E24" s="96"/>
      <c r="F24" s="85"/>
      <c r="G24" s="110" t="s">
        <v>183</v>
      </c>
      <c r="H24" s="111" t="s">
        <v>82</v>
      </c>
      <c r="I24" s="155" t="s">
        <v>10</v>
      </c>
      <c r="J24" s="91"/>
      <c r="K24" s="96"/>
      <c r="L24" s="85"/>
      <c r="M24" s="97" t="s">
        <v>182</v>
      </c>
      <c r="N24" s="90">
        <v>17</v>
      </c>
      <c r="O24" s="91"/>
      <c r="P24" s="112"/>
      <c r="Q24" s="96"/>
      <c r="R24" s="85"/>
      <c r="S24" s="98"/>
      <c r="T24" s="90"/>
      <c r="U24" s="91"/>
      <c r="W24" s="96"/>
      <c r="Y24" s="122" t="s">
        <v>98</v>
      </c>
      <c r="Z24" s="124" t="s">
        <v>82</v>
      </c>
      <c r="AA24" s="164" t="s">
        <v>10</v>
      </c>
      <c r="AB24" s="125" t="s">
        <v>10</v>
      </c>
      <c r="AC24" s="106"/>
    </row>
    <row r="25" spans="1:29" ht="16.5" thickTop="1" thickBot="1" x14ac:dyDescent="0.3">
      <c r="A25" s="98"/>
      <c r="B25" s="90"/>
      <c r="C25" s="90"/>
      <c r="D25" s="90"/>
      <c r="E25" s="96"/>
      <c r="F25" s="85"/>
      <c r="G25" s="114" t="s">
        <v>184</v>
      </c>
      <c r="H25" s="115" t="s">
        <v>82</v>
      </c>
      <c r="I25" s="157" t="s">
        <v>10</v>
      </c>
      <c r="J25" s="116"/>
      <c r="K25" s="106"/>
      <c r="L25" s="85"/>
      <c r="M25" s="98"/>
      <c r="N25" s="90"/>
      <c r="O25" s="91"/>
      <c r="P25" s="112"/>
      <c r="Q25" s="96"/>
      <c r="R25" s="85"/>
      <c r="S25" s="126" t="s">
        <v>185</v>
      </c>
      <c r="T25" s="127">
        <v>13</v>
      </c>
      <c r="U25" s="128">
        <v>0.8125</v>
      </c>
      <c r="W25" s="96"/>
      <c r="Y25" s="129"/>
      <c r="AC25" s="96"/>
    </row>
    <row r="26" spans="1:29" ht="15.75" thickTop="1" x14ac:dyDescent="0.25">
      <c r="A26" s="126" t="s">
        <v>185</v>
      </c>
      <c r="B26" s="127">
        <v>13</v>
      </c>
      <c r="C26" s="128">
        <v>0.76470588235294112</v>
      </c>
      <c r="D26" s="90"/>
      <c r="E26" s="96"/>
      <c r="F26" s="85"/>
      <c r="G26" s="95"/>
      <c r="H26" s="90"/>
      <c r="I26" s="90"/>
      <c r="J26" s="91"/>
      <c r="K26" s="96"/>
      <c r="L26" s="85"/>
      <c r="M26" s="126" t="s">
        <v>185</v>
      </c>
      <c r="N26" s="127">
        <v>13</v>
      </c>
      <c r="O26" s="128">
        <v>0.76470588235294112</v>
      </c>
      <c r="P26" s="112"/>
      <c r="Q26" s="96"/>
      <c r="R26" s="85"/>
      <c r="S26" s="119" t="s">
        <v>102</v>
      </c>
      <c r="T26" s="117">
        <v>5</v>
      </c>
      <c r="U26" s="118">
        <v>0.83333333333333337</v>
      </c>
      <c r="W26" s="96"/>
      <c r="Y26" s="97" t="s">
        <v>102</v>
      </c>
      <c r="Z26" s="90">
        <f>8</f>
        <v>8</v>
      </c>
      <c r="AA26" s="91">
        <f>Z26/Z28</f>
        <v>0.38095238095238093</v>
      </c>
      <c r="AC26" s="96"/>
    </row>
    <row r="27" spans="1:29" x14ac:dyDescent="0.25">
      <c r="A27" s="119" t="s">
        <v>102</v>
      </c>
      <c r="B27" s="117">
        <v>5</v>
      </c>
      <c r="C27" s="118">
        <v>0.625</v>
      </c>
      <c r="D27" s="90"/>
      <c r="E27" s="96"/>
      <c r="F27" s="85"/>
      <c r="G27" s="97" t="s">
        <v>102</v>
      </c>
      <c r="H27" s="90">
        <v>13</v>
      </c>
      <c r="I27" s="91">
        <v>0.59090909090909094</v>
      </c>
      <c r="J27" s="112"/>
      <c r="K27" s="96"/>
      <c r="L27" s="85"/>
      <c r="M27" s="119" t="s">
        <v>102</v>
      </c>
      <c r="N27" s="117">
        <v>6</v>
      </c>
      <c r="O27" s="118">
        <v>0.66666666666666663</v>
      </c>
      <c r="P27" s="112"/>
      <c r="Q27" s="96"/>
      <c r="R27" s="85"/>
      <c r="S27" s="119" t="s">
        <v>100</v>
      </c>
      <c r="T27" s="117">
        <v>8</v>
      </c>
      <c r="U27" s="118">
        <v>0.8</v>
      </c>
      <c r="W27" s="96"/>
      <c r="Y27" s="97" t="s">
        <v>100</v>
      </c>
      <c r="Z27" s="90">
        <v>13</v>
      </c>
      <c r="AA27" s="91">
        <f>Z27/Z28</f>
        <v>0.61904761904761907</v>
      </c>
      <c r="AC27" s="96"/>
    </row>
    <row r="28" spans="1:29" x14ac:dyDescent="0.25">
      <c r="A28" s="119" t="s">
        <v>100</v>
      </c>
      <c r="B28" s="117">
        <v>8</v>
      </c>
      <c r="C28" s="118">
        <v>0.88888888888888884</v>
      </c>
      <c r="D28" s="90"/>
      <c r="E28" s="96"/>
      <c r="F28" s="85"/>
      <c r="G28" s="97" t="s">
        <v>100</v>
      </c>
      <c r="H28" s="90">
        <v>9</v>
      </c>
      <c r="I28" s="91">
        <v>0.40909090909090912</v>
      </c>
      <c r="J28" s="112"/>
      <c r="K28" s="96"/>
      <c r="L28" s="85"/>
      <c r="M28" s="119" t="s">
        <v>100</v>
      </c>
      <c r="N28" s="117">
        <v>7</v>
      </c>
      <c r="O28" s="118">
        <v>0.875</v>
      </c>
      <c r="P28" s="112"/>
      <c r="Q28" s="96"/>
      <c r="R28" s="85"/>
      <c r="S28" s="95"/>
      <c r="T28" s="90"/>
      <c r="U28" s="90"/>
      <c r="V28" s="90"/>
      <c r="W28" s="96"/>
      <c r="Y28" s="97" t="s">
        <v>182</v>
      </c>
      <c r="Z28" s="90">
        <f>SUM(Z26:Z27)</f>
        <v>21</v>
      </c>
      <c r="AA28" s="91"/>
      <c r="AB28" s="90"/>
      <c r="AC28" s="96"/>
    </row>
    <row r="29" spans="1:29" x14ac:dyDescent="0.25">
      <c r="A29" s="99"/>
      <c r="B29" s="90"/>
      <c r="C29" s="90"/>
      <c r="D29" s="90"/>
      <c r="E29" s="96"/>
      <c r="F29" s="85"/>
      <c r="G29" s="97" t="s">
        <v>182</v>
      </c>
      <c r="H29" s="90">
        <v>22</v>
      </c>
      <c r="I29" s="91"/>
      <c r="J29" s="112"/>
      <c r="K29" s="96"/>
      <c r="L29" s="85"/>
      <c r="M29" s="95"/>
      <c r="N29" s="90"/>
      <c r="O29" s="90"/>
      <c r="P29" s="90"/>
      <c r="Q29" s="96"/>
      <c r="R29" s="85"/>
      <c r="S29" s="95"/>
      <c r="T29" s="90"/>
      <c r="U29" s="90"/>
      <c r="V29" s="90"/>
      <c r="W29" s="96"/>
      <c r="Y29" s="98"/>
      <c r="Z29" s="90"/>
      <c r="AA29" s="91"/>
      <c r="AB29" s="90"/>
      <c r="AC29" s="96"/>
    </row>
    <row r="30" spans="1:29" x14ac:dyDescent="0.25">
      <c r="A30" s="100"/>
      <c r="B30" s="90"/>
      <c r="C30" s="90"/>
      <c r="D30" s="90"/>
      <c r="E30" s="96"/>
      <c r="F30" s="85"/>
      <c r="G30" s="98"/>
      <c r="H30" s="90"/>
      <c r="I30" s="91"/>
      <c r="J30" s="112"/>
      <c r="K30" s="96"/>
      <c r="L30" s="85"/>
      <c r="M30" s="95"/>
      <c r="N30" s="90"/>
      <c r="O30" s="90"/>
      <c r="P30" s="90"/>
      <c r="Q30" s="96"/>
      <c r="R30" s="85"/>
      <c r="S30" s="95"/>
      <c r="T30" s="90"/>
      <c r="U30" s="90"/>
      <c r="V30" s="90"/>
      <c r="W30" s="96"/>
      <c r="Y30" s="126" t="s">
        <v>185</v>
      </c>
      <c r="Z30" s="127">
        <v>12</v>
      </c>
      <c r="AA30" s="128">
        <f>Z30/Z28</f>
        <v>0.5714285714285714</v>
      </c>
      <c r="AB30" s="90"/>
      <c r="AC30" s="96"/>
    </row>
    <row r="31" spans="1:29" x14ac:dyDescent="0.25">
      <c r="A31" s="100"/>
      <c r="B31" s="90"/>
      <c r="C31" s="90"/>
      <c r="D31" s="90"/>
      <c r="E31" s="96"/>
      <c r="F31" s="85"/>
      <c r="G31" s="126" t="s">
        <v>185</v>
      </c>
      <c r="H31" s="127">
        <v>20</v>
      </c>
      <c r="I31" s="128">
        <v>0.90909090909090906</v>
      </c>
      <c r="J31" s="112"/>
      <c r="K31" s="96"/>
      <c r="L31" s="85"/>
      <c r="M31" s="95"/>
      <c r="N31" s="90"/>
      <c r="O31" s="90"/>
      <c r="P31" s="90"/>
      <c r="Q31" s="96"/>
      <c r="R31" s="85"/>
      <c r="S31" s="95"/>
      <c r="T31" s="90"/>
      <c r="U31" s="90"/>
      <c r="V31" s="90"/>
      <c r="W31" s="96"/>
      <c r="Y31" s="119" t="s">
        <v>102</v>
      </c>
      <c r="Z31" s="117">
        <v>3</v>
      </c>
      <c r="AA31" s="118">
        <f>Z31/Z26</f>
        <v>0.375</v>
      </c>
      <c r="AB31" s="90"/>
      <c r="AC31" s="96"/>
    </row>
    <row r="32" spans="1:29" x14ac:dyDescent="0.25">
      <c r="A32" s="95"/>
      <c r="B32" s="90"/>
      <c r="C32" s="90"/>
      <c r="D32" s="90"/>
      <c r="E32" s="96"/>
      <c r="F32" s="85"/>
      <c r="G32" s="119" t="s">
        <v>102</v>
      </c>
      <c r="H32" s="117">
        <v>11</v>
      </c>
      <c r="I32" s="118">
        <v>0.84615384615384615</v>
      </c>
      <c r="J32" s="112"/>
      <c r="K32" s="96"/>
      <c r="L32" s="85"/>
      <c r="M32" s="95"/>
      <c r="N32" s="90"/>
      <c r="O32" s="90"/>
      <c r="P32" s="90"/>
      <c r="Q32" s="96"/>
      <c r="R32" s="85"/>
      <c r="S32" s="95"/>
      <c r="T32" s="90"/>
      <c r="U32" s="90"/>
      <c r="V32" s="90"/>
      <c r="W32" s="96"/>
      <c r="Y32" s="119" t="s">
        <v>100</v>
      </c>
      <c r="Z32" s="117">
        <v>9</v>
      </c>
      <c r="AA32" s="118">
        <f>Z32/Z27</f>
        <v>0.69230769230769229</v>
      </c>
      <c r="AB32" s="90"/>
      <c r="AC32" s="96"/>
    </row>
    <row r="33" spans="1:29" x14ac:dyDescent="0.25">
      <c r="A33" s="95"/>
      <c r="B33" s="90"/>
      <c r="C33" s="90"/>
      <c r="D33" s="90"/>
      <c r="E33" s="96"/>
      <c r="F33" s="85"/>
      <c r="G33" s="119" t="s">
        <v>100</v>
      </c>
      <c r="H33" s="117">
        <v>9</v>
      </c>
      <c r="I33" s="118">
        <v>1</v>
      </c>
      <c r="J33" s="112"/>
      <c r="K33" s="96"/>
      <c r="L33" s="85"/>
      <c r="M33" s="95"/>
      <c r="N33" s="90"/>
      <c r="O33" s="90"/>
      <c r="P33" s="90"/>
      <c r="Q33" s="96"/>
      <c r="R33" s="85"/>
      <c r="S33" s="95"/>
      <c r="T33" s="90"/>
      <c r="U33" s="90"/>
      <c r="V33" s="90"/>
      <c r="W33" s="96"/>
      <c r="Y33" s="95"/>
      <c r="Z33" s="90"/>
      <c r="AA33" s="90"/>
      <c r="AB33" s="90"/>
      <c r="AC33" s="96"/>
    </row>
    <row r="34" spans="1:29" x14ac:dyDescent="0.25">
      <c r="A34" s="101" t="s">
        <v>193</v>
      </c>
      <c r="B34" s="102"/>
      <c r="C34" s="113">
        <f>2/B26</f>
        <v>0.15384615384615385</v>
      </c>
      <c r="D34" s="102"/>
      <c r="E34" s="103"/>
      <c r="F34" s="85"/>
      <c r="G34" s="101" t="s">
        <v>193</v>
      </c>
      <c r="H34" s="102"/>
      <c r="I34" s="113">
        <f>5/H31</f>
        <v>0.25</v>
      </c>
      <c r="J34" s="113"/>
      <c r="K34" s="103"/>
      <c r="L34" s="85"/>
      <c r="M34" s="101" t="s">
        <v>193</v>
      </c>
      <c r="N34" s="102"/>
      <c r="O34" s="113">
        <f>4/N26</f>
        <v>0.30769230769230771</v>
      </c>
      <c r="P34" s="102"/>
      <c r="Q34" s="103"/>
      <c r="R34" s="85"/>
      <c r="S34" s="101" t="s">
        <v>193</v>
      </c>
      <c r="T34" s="102"/>
      <c r="U34" s="113">
        <f>7/T25</f>
        <v>0.53846153846153844</v>
      </c>
      <c r="V34" s="102"/>
      <c r="W34" s="103"/>
      <c r="Y34" s="101" t="s">
        <v>193</v>
      </c>
      <c r="Z34" s="102"/>
      <c r="AA34" s="113">
        <f>6/Z30</f>
        <v>0.5</v>
      </c>
      <c r="AB34" s="102"/>
      <c r="AC34" s="103"/>
    </row>
    <row r="35" spans="1:29" ht="15.75" thickBot="1" x14ac:dyDescent="0.3">
      <c r="A35" s="88"/>
      <c r="B35" s="88"/>
      <c r="C35" s="88"/>
      <c r="D35" s="88"/>
      <c r="E35" s="88"/>
      <c r="F35" s="88"/>
      <c r="G35" s="88"/>
      <c r="H35" s="88"/>
      <c r="I35" s="88"/>
      <c r="J35" s="89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Y35" s="88"/>
      <c r="Z35" s="88"/>
      <c r="AA35" s="88"/>
      <c r="AB35" s="88"/>
      <c r="AC35" s="88"/>
    </row>
    <row r="36" spans="1:29" ht="15.75" thickTop="1" x14ac:dyDescent="0.25">
      <c r="A36" s="85"/>
      <c r="B36" s="134" t="s">
        <v>186</v>
      </c>
      <c r="D36" s="137">
        <v>2014</v>
      </c>
      <c r="F36" s="134" t="s">
        <v>182</v>
      </c>
      <c r="H36" s="85"/>
      <c r="I36" s="85"/>
      <c r="J36" s="86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</row>
    <row r="37" spans="1:29" x14ac:dyDescent="0.25">
      <c r="A37" s="133" t="s">
        <v>192</v>
      </c>
      <c r="B37" s="135">
        <v>72</v>
      </c>
      <c r="C37" s="130"/>
      <c r="D37" s="135">
        <v>21</v>
      </c>
      <c r="E37" s="130"/>
      <c r="F37" s="135">
        <v>92</v>
      </c>
      <c r="G37" s="131"/>
      <c r="H37" s="87"/>
      <c r="I37" s="85"/>
      <c r="J37" s="86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</row>
    <row r="38" spans="1:29" x14ac:dyDescent="0.25">
      <c r="A38" s="85" t="s">
        <v>102</v>
      </c>
      <c r="B38" s="95">
        <v>36</v>
      </c>
      <c r="C38" s="136">
        <f>B38/B37</f>
        <v>0.5</v>
      </c>
      <c r="D38" s="95">
        <v>8</v>
      </c>
      <c r="E38" s="136">
        <f>D38/D37</f>
        <v>0.38095238095238093</v>
      </c>
      <c r="F38" s="95">
        <v>43</v>
      </c>
      <c r="G38" s="132">
        <f>F38/F37</f>
        <v>0.46739130434782611</v>
      </c>
      <c r="H38" s="85"/>
      <c r="I38" s="85"/>
      <c r="J38" s="86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</row>
    <row r="39" spans="1:29" x14ac:dyDescent="0.25">
      <c r="A39" s="85" t="s">
        <v>100</v>
      </c>
      <c r="B39" s="95">
        <v>36</v>
      </c>
      <c r="C39" s="136">
        <f>B39/B37</f>
        <v>0.5</v>
      </c>
      <c r="D39" s="95">
        <v>13</v>
      </c>
      <c r="E39" s="136">
        <f>D39/D37</f>
        <v>0.61904761904761907</v>
      </c>
      <c r="F39" s="95">
        <v>49</v>
      </c>
      <c r="G39" s="132">
        <f>F39/F37</f>
        <v>0.53260869565217395</v>
      </c>
      <c r="H39" s="85"/>
      <c r="I39" s="85"/>
      <c r="J39" s="86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</row>
    <row r="40" spans="1:29" x14ac:dyDescent="0.25">
      <c r="A40" s="148" t="s">
        <v>187</v>
      </c>
      <c r="B40" s="149">
        <v>59</v>
      </c>
      <c r="C40" s="150">
        <f>B40/B37</f>
        <v>0.81944444444444442</v>
      </c>
      <c r="D40" s="149">
        <v>12</v>
      </c>
      <c r="E40" s="150">
        <f>D40/D37</f>
        <v>0.5714285714285714</v>
      </c>
      <c r="F40" s="149">
        <v>71</v>
      </c>
      <c r="G40" s="151">
        <f>F40/F37</f>
        <v>0.77173913043478259</v>
      </c>
      <c r="H40" s="85"/>
      <c r="I40" s="85"/>
      <c r="J40" s="86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</row>
    <row r="41" spans="1:29" x14ac:dyDescent="0.25">
      <c r="A41" s="85" t="s">
        <v>102</v>
      </c>
      <c r="B41" s="95">
        <v>27</v>
      </c>
      <c r="C41" s="136">
        <f>B41/B40</f>
        <v>0.4576271186440678</v>
      </c>
      <c r="D41" s="95">
        <v>3</v>
      </c>
      <c r="E41" s="136">
        <f>D41/D40</f>
        <v>0.25</v>
      </c>
      <c r="F41" s="95">
        <v>30</v>
      </c>
      <c r="G41" s="132">
        <f>F41/F40</f>
        <v>0.42253521126760563</v>
      </c>
      <c r="H41" s="86"/>
      <c r="I41" s="85"/>
      <c r="J41" s="86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</row>
    <row r="42" spans="1:29" x14ac:dyDescent="0.25">
      <c r="A42" s="102" t="s">
        <v>100</v>
      </c>
      <c r="B42" s="101">
        <v>32</v>
      </c>
      <c r="C42" s="138">
        <f>B42/B40</f>
        <v>0.5423728813559322</v>
      </c>
      <c r="D42" s="139" t="s">
        <v>103</v>
      </c>
      <c r="E42" s="138">
        <f>D42/D40</f>
        <v>0.75</v>
      </c>
      <c r="F42" s="101">
        <v>41</v>
      </c>
      <c r="G42" s="140">
        <f>F42/F40</f>
        <v>0.57746478873239437</v>
      </c>
      <c r="H42" s="86"/>
      <c r="I42" s="85"/>
      <c r="J42" s="86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</row>
    <row r="44" spans="1:29" ht="15.75" x14ac:dyDescent="0.25">
      <c r="A44" s="8" t="s">
        <v>203</v>
      </c>
    </row>
    <row r="45" spans="1:29" ht="15.75" x14ac:dyDescent="0.25">
      <c r="A45" s="8" t="s">
        <v>217</v>
      </c>
    </row>
    <row r="46" spans="1:29" ht="15.75" x14ac:dyDescent="0.25">
      <c r="A46" s="8" t="s">
        <v>218</v>
      </c>
    </row>
    <row r="47" spans="1:29" ht="15.75" x14ac:dyDescent="0.25">
      <c r="A47" s="8" t="s">
        <v>219</v>
      </c>
    </row>
    <row r="49" spans="1:19" ht="15.75" x14ac:dyDescent="0.25">
      <c r="A49" s="8" t="s">
        <v>212</v>
      </c>
    </row>
    <row r="50" spans="1:19" ht="15.75" x14ac:dyDescent="0.25">
      <c r="A50" s="196" t="s">
        <v>211</v>
      </c>
      <c r="B50" s="197"/>
      <c r="C50" s="197"/>
      <c r="D50" s="197"/>
      <c r="E50" s="197"/>
      <c r="F50" s="197"/>
      <c r="G50" s="197"/>
      <c r="H50" s="197"/>
      <c r="I50" s="197"/>
      <c r="J50" s="197"/>
      <c r="K50" s="197"/>
      <c r="L50" s="197"/>
      <c r="M50" s="197"/>
      <c r="N50" s="197"/>
      <c r="O50" s="197"/>
      <c r="P50" s="197"/>
      <c r="Q50" s="197"/>
      <c r="R50" s="197"/>
      <c r="S50" s="197"/>
    </row>
    <row r="51" spans="1:19" ht="15.75" x14ac:dyDescent="0.25">
      <c r="A51" s="152"/>
      <c r="B51" s="198" t="s">
        <v>209</v>
      </c>
      <c r="C51" s="198"/>
      <c r="D51" s="198"/>
      <c r="E51" s="198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</row>
    <row r="52" spans="1:19" ht="15.75" x14ac:dyDescent="0.25">
      <c r="A52" s="152"/>
      <c r="B52" s="198" t="s">
        <v>210</v>
      </c>
      <c r="C52" s="198"/>
      <c r="D52" s="198"/>
      <c r="E52" s="198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</row>
    <row r="53" spans="1:19" ht="15.75" x14ac:dyDescent="0.25">
      <c r="A53" s="152"/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</row>
    <row r="54" spans="1:19" x14ac:dyDescent="0.25">
      <c r="A54" s="147" t="s">
        <v>194</v>
      </c>
    </row>
    <row r="55" spans="1:19" x14ac:dyDescent="0.25">
      <c r="A55" s="147" t="s">
        <v>207</v>
      </c>
    </row>
    <row r="57" spans="1:19" x14ac:dyDescent="0.25">
      <c r="A57" s="7" t="s">
        <v>213</v>
      </c>
      <c r="B57" s="168" t="s">
        <v>214</v>
      </c>
      <c r="C57" s="168"/>
      <c r="D57" s="168"/>
      <c r="E57" s="168"/>
      <c r="F57" s="168"/>
      <c r="G57" s="168"/>
    </row>
    <row r="58" spans="1:19" x14ac:dyDescent="0.25">
      <c r="B58" s="168" t="s">
        <v>215</v>
      </c>
      <c r="C58" s="168"/>
      <c r="D58" s="168"/>
      <c r="E58" s="168"/>
      <c r="F58" s="168"/>
      <c r="G58" s="168"/>
    </row>
  </sheetData>
  <sortState ref="Y3:AA10">
    <sortCondition ref="Y3:Y10"/>
  </sortState>
  <mergeCells count="6">
    <mergeCell ref="B58:G58"/>
    <mergeCell ref="A1:AC1"/>
    <mergeCell ref="A50:S50"/>
    <mergeCell ref="B51:E51"/>
    <mergeCell ref="B52:E52"/>
    <mergeCell ref="B57:G57"/>
  </mergeCells>
  <hyperlinks>
    <hyperlink ref="B51" r:id="rId1"/>
    <hyperlink ref="C51" r:id="rId2" display="http://www.escholarship.org/uc/item/1n74f4x1"/>
    <hyperlink ref="D51" r:id="rId3" display="http://www.escholarship.org/uc/item/1n74f4x1"/>
    <hyperlink ref="E51" r:id="rId4" display="http://www.escholarship.org/uc/item/1n74f4x1"/>
    <hyperlink ref="B52" r:id="rId5"/>
    <hyperlink ref="C52" r:id="rId6" display="http://www.escholarship.org/uc/item/1n74f4x1"/>
    <hyperlink ref="D52" r:id="rId7" display="http://www.escholarship.org/uc/item/1n74f4x1"/>
    <hyperlink ref="E52" r:id="rId8" display="http://www.escholarship.org/uc/item/1n74f4x1"/>
    <hyperlink ref="B57" r:id="rId9"/>
    <hyperlink ref="C57" r:id="rId10" display="Stanton Glantz, UCSF Professor of Medicine, CTCRE director "/>
    <hyperlink ref="D57" r:id="rId11" display="Stanton Glantz, UCSF Professor of Medicine, CTCRE director "/>
    <hyperlink ref="E57" r:id="rId12" display="Stanton Glantz, UCSF Professor of Medicine, CTCRE director "/>
    <hyperlink ref="F57" r:id="rId13" display="Stanton Glantz, UCSF Professor of Medicine, CTCRE director "/>
    <hyperlink ref="G57" r:id="rId14" display="Stanton Glantz, UCSF Professor of Medicine, CTCRE director "/>
    <hyperlink ref="B58" r:id="rId15"/>
    <hyperlink ref="C58" r:id="rId16" display="Jono Polansky, Onbeyond LLC, Consultant to UCSF CTCRE "/>
    <hyperlink ref="D58" r:id="rId17" display="Jono Polansky, Onbeyond LLC, Consultant to UCSF CTCRE "/>
    <hyperlink ref="E58" r:id="rId18" display="Jono Polansky, Onbeyond LLC, Consultant to UCSF CTCRE "/>
    <hyperlink ref="F58" r:id="rId19" display="Jono Polansky, Onbeyond LLC, Consultant to UCSF CTCRE "/>
    <hyperlink ref="G58" r:id="rId20" display="Jono Polansky, Onbeyond LLC, Consultant to UCSF CTCRE 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2015 Oscar-Nom Actors</vt:lpstr>
      <vt:lpstr>2015 Oscar-Nom Movies</vt:lpstr>
      <vt:lpstr>Oscar Noms 2010-2013</vt:lpstr>
    </vt:vector>
  </TitlesOfParts>
  <Company>Onbeyond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Jono Polansky</dc:creator>
  <cp:lastModifiedBy>Windows User</cp:lastModifiedBy>
  <dcterms:created xsi:type="dcterms:W3CDTF">2015-01-28T23:04:33Z</dcterms:created>
  <dcterms:modified xsi:type="dcterms:W3CDTF">2015-02-18T23:13:42Z</dcterms:modified>
</cp:coreProperties>
</file>